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기_20180101~20181231\행정(기타)\재단업무\홈페이지경영공시\계약체결\"/>
    </mc:Choice>
  </mc:AlternateContent>
  <xr:revisionPtr revIDLastSave="0" documentId="13_ncr:1_{D7901343-2690-47BF-ACC0-348E2E3C9976}" xr6:coauthVersionLast="40" xr6:coauthVersionMax="40" xr10:uidLastSave="{00000000-0000-0000-0000-000000000000}"/>
  <bookViews>
    <workbookView xWindow="480" yWindow="210" windowWidth="18315" windowHeight="11535" firstSheet="2" activeTab="3" xr2:uid="{00000000-000D-0000-FFFF-FFFF00000000}"/>
  </bookViews>
  <sheets>
    <sheet name="2018 수의계약체결 1분기" sheetId="5" r:id="rId1"/>
    <sheet name="2018 수의계약체결 2분기" sheetId="6" r:id="rId2"/>
    <sheet name="2018 수의계약체결 3분기" sheetId="8" r:id="rId3"/>
    <sheet name="2018 수의계약체결 4분기" sheetId="9" r:id="rId4"/>
  </sheets>
  <definedNames>
    <definedName name="_xlnm._FilterDatabase" localSheetId="0" hidden="1">'2018 수의계약체결 1분기'!$B$5:$J$5</definedName>
    <definedName name="_xlnm._FilterDatabase" localSheetId="1" hidden="1">'2018 수의계약체결 2분기'!$B$5:$J$5</definedName>
    <definedName name="_xlnm._FilterDatabase" localSheetId="2" hidden="1">'2018 수의계약체결 3분기'!$A$5:$J$5</definedName>
    <definedName name="_xlnm._FilterDatabase" localSheetId="3" hidden="1">'2018 수의계약체결 4분기'!$A$5:$J$5</definedName>
    <definedName name="_xlnm.Print_Area" localSheetId="0">'2018 수의계약체결 1분기'!$B$1:$J$21</definedName>
    <definedName name="_xlnm.Print_Area" localSheetId="1">'2018 수의계약체결 2분기'!$B$1:$J$19</definedName>
    <definedName name="_xlnm.Print_Area" localSheetId="2">'2018 수의계약체결 3분기'!$B$1:$J$18</definedName>
    <definedName name="_xlnm.Print_Area" localSheetId="3">'2018 수의계약체결 4분기'!$B$1:$J$5</definedName>
    <definedName name="_xlnm.Print_Titles" localSheetId="0">'2018 수의계약체결 1분기'!#REF!</definedName>
    <definedName name="_xlnm.Print_Titles" localSheetId="1">'2018 수의계약체결 2분기'!#REF!</definedName>
    <definedName name="_xlnm.Print_Titles" localSheetId="2">'2018 수의계약체결 3분기'!#REF!</definedName>
    <definedName name="_xlnm.Print_Titles" localSheetId="3">'2018 수의계약체결 4분기'!#REF!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9" l="1"/>
  <c r="G36" i="9"/>
  <c r="C36" i="9"/>
  <c r="I20" i="8" l="1"/>
  <c r="C20" i="8"/>
  <c r="I16" i="6" l="1"/>
  <c r="G16" i="6"/>
  <c r="C16" i="6"/>
  <c r="I15" i="6"/>
  <c r="G15" i="6"/>
  <c r="C15" i="6"/>
  <c r="I14" i="6"/>
  <c r="G14" i="6"/>
  <c r="C14" i="6"/>
  <c r="I13" i="6"/>
  <c r="G13" i="6"/>
  <c r="C13" i="6"/>
  <c r="I12" i="6"/>
  <c r="G12" i="6"/>
  <c r="C12" i="6"/>
  <c r="I10" i="6"/>
  <c r="G10" i="6"/>
  <c r="C10" i="6"/>
  <c r="I9" i="6"/>
  <c r="G9" i="6"/>
  <c r="C9" i="6"/>
  <c r="I8" i="6"/>
  <c r="G8" i="6"/>
  <c r="I7" i="6"/>
  <c r="G7" i="6"/>
  <c r="C7" i="6"/>
  <c r="I6" i="6"/>
  <c r="G6" i="6"/>
  <c r="C6" i="6"/>
  <c r="C16" i="5" l="1"/>
  <c r="C17" i="5"/>
  <c r="C18" i="5"/>
  <c r="C15" i="5"/>
  <c r="C13" i="5"/>
  <c r="C12" i="5"/>
  <c r="I12" i="5"/>
  <c r="G12" i="5"/>
  <c r="I13" i="5"/>
  <c r="G13" i="5"/>
  <c r="I18" i="5"/>
  <c r="G18" i="5"/>
  <c r="I17" i="5"/>
  <c r="G17" i="5"/>
  <c r="F16" i="5"/>
  <c r="I16" i="5" s="1"/>
  <c r="F15" i="5"/>
  <c r="I15" i="5" s="1"/>
  <c r="G15" i="5" l="1"/>
  <c r="G16" i="5"/>
  <c r="I10" i="5" l="1"/>
  <c r="I6" i="5"/>
  <c r="I7" i="5"/>
  <c r="I11" i="5"/>
  <c r="I8" i="5"/>
  <c r="I9" i="5" l="1"/>
</calcChain>
</file>

<file path=xl/sharedStrings.xml><?xml version="1.0" encoding="utf-8"?>
<sst xmlns="http://schemas.openxmlformats.org/spreadsheetml/2006/main" count="526" uniqueCount="283">
  <si>
    <t>유형</t>
    <phoneticPr fontId="2" type="noConversion"/>
  </si>
  <si>
    <t>계약일자</t>
    <phoneticPr fontId="2" type="noConversion"/>
  </si>
  <si>
    <t>설계금액</t>
    <phoneticPr fontId="2" type="noConversion"/>
  </si>
  <si>
    <t>예정가격</t>
    <phoneticPr fontId="2" type="noConversion"/>
  </si>
  <si>
    <t>계약금액</t>
    <phoneticPr fontId="2" type="noConversion"/>
  </si>
  <si>
    <t>낙찰율</t>
    <phoneticPr fontId="2" type="noConversion"/>
  </si>
  <si>
    <t>도급자</t>
    <phoneticPr fontId="2" type="noConversion"/>
  </si>
  <si>
    <t>(단위 : 원/부가세 포함)</t>
    <phoneticPr fontId="2" type="noConversion"/>
  </si>
  <si>
    <t>2018년도그룹웨어(전자결재)시스템서버임대및관리계약</t>
  </si>
  <si>
    <t>2018년 재단 청사 경비용역</t>
    <phoneticPr fontId="2" type="noConversion"/>
  </si>
  <si>
    <t>2018재단 홈페이지 유지보수용역</t>
    <phoneticPr fontId="2" type="noConversion"/>
  </si>
  <si>
    <t>2018.1.1.
~2018.12.31</t>
  </si>
  <si>
    <t>2018.1.1.
~2018.12.31</t>
    <phoneticPr fontId="2" type="noConversion"/>
  </si>
  <si>
    <t>2018년재단청사청소용역계약</t>
    <phoneticPr fontId="2" type="noConversion"/>
  </si>
  <si>
    <t>2018년대구여성소셜플랫폼유지관리용역계약</t>
    <phoneticPr fontId="2" type="noConversion"/>
  </si>
  <si>
    <t>㈜엠엑스
박근백</t>
    <phoneticPr fontId="2" type="noConversion"/>
  </si>
  <si>
    <t>㈜에스원
육현표</t>
    <phoneticPr fontId="2" type="noConversion"/>
  </si>
  <si>
    <t>2018년 복합기 임차계약</t>
    <phoneticPr fontId="2" type="noConversion"/>
  </si>
  <si>
    <t>2017.12.29</t>
    <phoneticPr fontId="2" type="noConversion"/>
  </si>
  <si>
    <t>2018.1.1.
~2018.12.31</t>
    <phoneticPr fontId="2" type="noConversion"/>
  </si>
  <si>
    <t>㈜청소하는마을 박정옥</t>
    <phoneticPr fontId="2" type="noConversion"/>
  </si>
  <si>
    <t>㈜더존비즈온
김용우</t>
    <phoneticPr fontId="2" type="noConversion"/>
  </si>
  <si>
    <t>대명OA
최명기</t>
    <phoneticPr fontId="2" type="noConversion"/>
  </si>
  <si>
    <t>㈜더아이엠씨
전채남</t>
    <phoneticPr fontId="2" type="noConversion"/>
  </si>
  <si>
    <t>용역</t>
    <phoneticPr fontId="2" type="noConversion"/>
  </si>
  <si>
    <t>계약기간</t>
    <phoneticPr fontId="2" type="noConversion"/>
  </si>
  <si>
    <t>계약명</t>
    <phoneticPr fontId="2" type="noConversion"/>
  </si>
  <si>
    <t>대구지역데이트폭력실태와 대처방안 연구설문조사 용역계약</t>
  </si>
  <si>
    <t>용역</t>
  </si>
  <si>
    <t>2018.3.20
~2018.4.30.</t>
  </si>
  <si>
    <t>㈜리서치프로</t>
  </si>
  <si>
    <t>대구여성가족재단 조직진단 연구 용역</t>
    <phoneticPr fontId="2" type="noConversion"/>
  </si>
  <si>
    <t>2018.04.20</t>
    <phoneticPr fontId="2" type="noConversion"/>
  </si>
  <si>
    <t>㈜한국능률협회컨설팅</t>
    <phoneticPr fontId="2" type="noConversion"/>
  </si>
  <si>
    <t>주식회사 가온리서치</t>
    <phoneticPr fontId="2" type="noConversion"/>
  </si>
  <si>
    <t>[가족초청워크숍사업]가족사랑캠프 운영비(힐링음악회 악기렌트 및 진행)지출</t>
  </si>
  <si>
    <t>[가족초청워크숍사업]가족사랑캠프 운영비(버스임차)지출</t>
  </si>
  <si>
    <t>[가족초청워크숍사업]가족사랑캠프 운영비(사업영상제작)지출</t>
  </si>
  <si>
    <t>2018년(2017년실적)경영실적보고서인쇄비지출</t>
  </si>
  <si>
    <t>[일가정양립지원사업]홍보물품(우산)제작 운영비 지출</t>
  </si>
  <si>
    <t>대구지역데이트폭력실태와대처방안연구설문조사용역계약</t>
  </si>
  <si>
    <t>대구근대여성탐방로체험사업을위한자료집제작비지출</t>
  </si>
  <si>
    <t>사람도서관 운영 용역 사업비 지급</t>
  </si>
  <si>
    <t>더케이호텔경주</t>
  </si>
  <si>
    <t>예술마을사람들</t>
  </si>
  <si>
    <t>(주)평화고속관광</t>
  </si>
  <si>
    <t>빅피쳐스</t>
  </si>
  <si>
    <t>삼일사</t>
  </si>
  <si>
    <t>레인메이커협동조합</t>
  </si>
  <si>
    <t>제이앤에스인터네셔널기프트팩토리</t>
  </si>
  <si>
    <t>(주)리서치프로</t>
  </si>
  <si>
    <t>사단법인 대구문화콘텐츠플랫폼</t>
  </si>
  <si>
    <t>아울러</t>
  </si>
  <si>
    <t>2018.03.16</t>
    <phoneticPr fontId="2" type="noConversion"/>
  </si>
  <si>
    <t>용역과 지출결의서</t>
  </si>
  <si>
    <t>구입과 지출결의서</t>
  </si>
  <si>
    <t>[가족초청워크숍사업]가족사랑캠프 운영비(숙박 및 식대) 지출</t>
    <phoneticPr fontId="2" type="noConversion"/>
  </si>
  <si>
    <t>2018.03.23</t>
    <phoneticPr fontId="2" type="noConversion"/>
  </si>
  <si>
    <t>2018.03.27</t>
    <phoneticPr fontId="2" type="noConversion"/>
  </si>
  <si>
    <t>2018.04.01</t>
    <phoneticPr fontId="2" type="noConversion"/>
  </si>
  <si>
    <t>2018.04.27</t>
    <phoneticPr fontId="2" type="noConversion"/>
  </si>
  <si>
    <t>대구여성가족복합공간 건립방안을 위한 설문조사용역</t>
    <phoneticPr fontId="2" type="noConversion"/>
  </si>
  <si>
    <t>2018.04.26</t>
    <phoneticPr fontId="2" type="noConversion"/>
  </si>
  <si>
    <t>2018년교육사업홍보리플렛제작비지출(대구여성SNS나다움운영)</t>
    <phoneticPr fontId="2" type="noConversion"/>
  </si>
  <si>
    <t>2018.04.27-2018.05.02</t>
    <phoneticPr fontId="2" type="noConversion"/>
  </si>
  <si>
    <t>2018.03.23-2018.03.31</t>
    <phoneticPr fontId="2" type="noConversion"/>
  </si>
  <si>
    <t>2018.03.23-2018.04.01</t>
    <phoneticPr fontId="2" type="noConversion"/>
  </si>
  <si>
    <t>2018.03.27-2018.04.06</t>
    <phoneticPr fontId="2" type="noConversion"/>
  </si>
  <si>
    <t>2018.4.23-2018.6.21</t>
    <phoneticPr fontId="2" type="noConversion"/>
  </si>
  <si>
    <t>2018.04.03</t>
    <phoneticPr fontId="2" type="noConversion"/>
  </si>
  <si>
    <t>2018.04.03-2018.05.02</t>
    <phoneticPr fontId="2" type="noConversion"/>
  </si>
  <si>
    <t>2018.05.01-2018.06.10</t>
    <phoneticPr fontId="2" type="noConversion"/>
  </si>
  <si>
    <t>2018.04.01-2018.04.04</t>
    <phoneticPr fontId="2" type="noConversion"/>
  </si>
  <si>
    <t>2018.03.16-2018.04.30</t>
    <phoneticPr fontId="2" type="noConversion"/>
  </si>
  <si>
    <t>결의서 유형</t>
    <phoneticPr fontId="2" type="noConversion"/>
  </si>
  <si>
    <t>2018.03.05</t>
    <phoneticPr fontId="2" type="noConversion"/>
  </si>
  <si>
    <t>2018.03.16</t>
    <phoneticPr fontId="2" type="noConversion"/>
  </si>
  <si>
    <t>2018.03.05-2018.04.20</t>
    <phoneticPr fontId="2" type="noConversion"/>
  </si>
  <si>
    <t xml:space="preserve"> 수의 계약 체결 현황 (2018년 1~3월)</t>
    <phoneticPr fontId="4" type="noConversion"/>
  </si>
  <si>
    <t xml:space="preserve"> 수의 계약 체결 현황 (2018년 4~6월)</t>
    <phoneticPr fontId="4" type="noConversion"/>
  </si>
  <si>
    <t>2018.05.24</t>
  </si>
  <si>
    <t>2018.01.17-2018.04.30</t>
  </si>
  <si>
    <t>2018 여성업엑스포 반지길 체험관 전시물 제작 및 설치</t>
  </si>
  <si>
    <t>2018.05.31</t>
    <phoneticPr fontId="2" type="noConversion"/>
  </si>
  <si>
    <t>2018.05.31-2018.06.30</t>
    <phoneticPr fontId="2" type="noConversion"/>
  </si>
  <si>
    <t>에이티드</t>
  </si>
  <si>
    <t>2018 여성업엑스포 양성평등 공모전 수상작 전시물 제작 및 설치</t>
  </si>
  <si>
    <t>이코노미(economy)</t>
  </si>
  <si>
    <t>2018 통계로 보는 대구 여성의 삶 인쇄비 지출</t>
  </si>
  <si>
    <t>2018.06.20</t>
    <phoneticPr fontId="2" type="noConversion"/>
  </si>
  <si>
    <t>2018.06.20-2018.07.09</t>
    <phoneticPr fontId="2" type="noConversion"/>
  </si>
  <si>
    <t>디엔에이</t>
  </si>
  <si>
    <t>도서관 전산화 프로그램(장비) 구축 계약</t>
    <phoneticPr fontId="2" type="noConversion"/>
  </si>
  <si>
    <t>2018.06.27</t>
    <phoneticPr fontId="2" type="noConversion"/>
  </si>
  <si>
    <t>2018.07.02-2018.07.20</t>
    <phoneticPr fontId="2" type="noConversion"/>
  </si>
  <si>
    <t>㈜한국문헌정보</t>
    <phoneticPr fontId="2" type="noConversion"/>
  </si>
  <si>
    <t>대구여성가족재단 여성UP엑스포 리플렛 등 홍보지 및 홍보부스 제작</t>
  </si>
  <si>
    <t>2018.06.27</t>
    <phoneticPr fontId="2" type="noConversion"/>
  </si>
  <si>
    <t>2018.06.27-2018.06.30</t>
    <phoneticPr fontId="2" type="noConversion"/>
  </si>
  <si>
    <t>용역</t>
    <phoneticPr fontId="2" type="noConversion"/>
  </si>
  <si>
    <t xml:space="preserve"> 수의 계약 체결 현황 (2018년 7~9월)</t>
    <phoneticPr fontId="4" type="noConversion"/>
  </si>
  <si>
    <t>[워킹맘대디찾아가는서비스사업]대구워라밸 문화확산 캠페인 현장상담 운영비(행사진행비)지출</t>
  </si>
  <si>
    <t>[일가정양립지원사업]대구워라밸문화확산 캠페인 (1차)운영비(공연,홍보,진행비)지출</t>
  </si>
  <si>
    <t>대구지역 기혼여성의 출산의향과 지원정책 설문조사 용역 대금 지출</t>
  </si>
  <si>
    <t>4차산업혁명시대 여성 적합 일자리 발굴을 위한 전문가 설문조사용역 대금 지출</t>
  </si>
  <si>
    <t>[일가정양립지원사업]홍보물품(사업메뉴얼브로슈어)추가인쇄지출</t>
  </si>
  <si>
    <t>홍보물제작비용지출</t>
  </si>
  <si>
    <t>2018 수성구 성인지통계 수행을 위한 설문조사 실시 지출</t>
  </si>
  <si>
    <t>[일가정양립지원사업]홍보물품(여행용키트)제작 운영비 지출</t>
  </si>
  <si>
    <t>작은도서관 사업에 대한 특정성별영향분석평가 이용자 요구 및 만족도 설문조사 대급 지출</t>
  </si>
  <si>
    <t>2018-02 기본과제 연구보고서 발간 인쇄비 지출</t>
  </si>
  <si>
    <t>[워킹맘대디찾아가는서비스사업]'일가정양립안내서'발간 인쇄비 지출</t>
  </si>
  <si>
    <t>(주)위드커뮤니티케이션즈</t>
  </si>
  <si>
    <t>타임리서치</t>
  </si>
  <si>
    <t>(주)컴퍼스</t>
  </si>
  <si>
    <t>주식회사 오디에스(ODS Co.,Ltd.)</t>
  </si>
  <si>
    <t>주식회사 가온리서치</t>
  </si>
  <si>
    <t>포이</t>
  </si>
  <si>
    <t>유원기획</t>
  </si>
  <si>
    <t>용역과 지출결의서</t>
    <phoneticPr fontId="2" type="noConversion"/>
  </si>
  <si>
    <t>대구여성가족복합공간 건립을 위한 수요조사 연구보고서 발간</t>
  </si>
  <si>
    <t>대구지역 결식우려아동에 대한 급식지원 개선방안 연구 설문조사 답례품 구입</t>
  </si>
  <si>
    <t>대구여성가족재단 홈페이지 개편 실시 비용 지출</t>
  </si>
  <si>
    <t>대구지역 결식우려아동에 대한 급식지원 개선방안 연구 설문조사 대금 지출</t>
  </si>
  <si>
    <t>청년기획</t>
  </si>
  <si>
    <t>라온앱크리에이션센터</t>
  </si>
  <si>
    <t>4차산업혁명시대 지역수요맞춤형 여성취업지원방안 연구보고서 인쇄</t>
  </si>
  <si>
    <t>[남성인식개선사업]일·가정양립 남성인식개선사업 신통남프로젝트 영상제작 운영비 지출</t>
  </si>
  <si>
    <t>2018 행정사무감사 관련 자료 인쇄비 지출</t>
  </si>
  <si>
    <t>[가족친화마을조성사업]2018년 가족친화마을 조성사업 사업성과보고 영상제작 운영비 지출</t>
  </si>
  <si>
    <t>[가족친화마을조성사업]2018 가족친화마을통합포럼 운영비(출장뷔페)지출</t>
  </si>
  <si>
    <t>[가족친화마을조성사업]2018 가족친화마을통합포럼 운영비(홍보물품)지출</t>
  </si>
  <si>
    <t>[가족친화마을조성사업]2018 가족친화마을통합포럼 운영비(무대 및 음향설치 외 대여)지출</t>
  </si>
  <si>
    <t>2018 젠더콘서트 기념품 구입 및 홍보물 제작 비용 지출(홍보물)</t>
  </si>
  <si>
    <t>찾아가는 양성평등 시민모니터링단 운영 사업보고서 인쇄</t>
  </si>
  <si>
    <t>기본과제 연구보고서 인쇄(결식우려아동)</t>
  </si>
  <si>
    <t>기본과제 연구보고서 인쇄(다문화가족)</t>
  </si>
  <si>
    <t>교육사업팀 사업 결과보고서 제작(2종) 비용 지출</t>
  </si>
  <si>
    <t>기본과제 연구보고서 발간</t>
  </si>
  <si>
    <t>포럼아테나 결과간담회 회의개최 계획 안내 및 비용 지출(인쇄비)</t>
  </si>
  <si>
    <t>대구 중구 용역과제 연구보고서 발간</t>
  </si>
  <si>
    <t>양성평등콘텐츠공모전 결과보고서 제작비용 지출</t>
  </si>
  <si>
    <t>[가족친화마을조성사업]2018 가족친화마을조성사업' 가족이 살기 좋은 마을 만들기 프로젝트 연간활동보고서' 인쇄비 지출</t>
  </si>
  <si>
    <t>수성구 용역과제 연구보고서 발간</t>
  </si>
  <si>
    <t>대구여성정채고펌 추진에 따른 계획(자료집 제작 및 초청장제작 비용 지출)</t>
  </si>
  <si>
    <t>대구여성생애구술사 영상 제작</t>
  </si>
  <si>
    <t>전시실 전시물 제작 및 설치</t>
  </si>
  <si>
    <t>교육사업팀 사업 결과보고서 제작(3종) 비용 지출(대구근대여성탐방로)</t>
  </si>
  <si>
    <t>교육사업팀 사업 결과보고서 제작(3종) 비용 지출(사람도서관)</t>
  </si>
  <si>
    <t>교육사업팀 사업 결과보고서 제작(3종) 비용 지출(프로보노스테이션)</t>
  </si>
  <si>
    <t>[일가정양립지원사업]2018년 대구일가정양립실천포럼 운영비(기념품)지출</t>
  </si>
  <si>
    <t>[일가정양립지원사업]2018년 대구일가정양립실천포럼 운영비(자료집 및 초대장)지출</t>
  </si>
  <si>
    <t>대구안전프로그램 효과성 분석 연구보고서 발간</t>
  </si>
  <si>
    <t>[일가정양립지원사업]2018년 대구일가정양립실천포럼 운영비(행사기자재 대여 및 시스템설치)지출</t>
  </si>
  <si>
    <t xml:space="preserve">[일가정양립지원사업]가족친화 기업문화조성을 위한 기업 지원 '가족친화인증 현판제작' 운영비 지출 </t>
  </si>
  <si>
    <t>[일가정양립지원사업]2018 일가정양립 매거진 밸런스 인쇄비 지출</t>
  </si>
  <si>
    <t>2018 대구 성인지통계 연구보고서 인쇄</t>
  </si>
  <si>
    <t>2018 대구여성정책포럼 기념품 제작</t>
  </si>
  <si>
    <t>[일가정양립지원사업]2018년 대구일가정양립실천포럼 운영비(식대 및 장소대관/부대시설)지출</t>
  </si>
  <si>
    <t>2018년 대구시 마을공동체사업에 대한 성인지적 분석 연구 인쇄비 지출</t>
  </si>
  <si>
    <t>기본과제 연구보고서 발간(대구지역 여성1인가구)</t>
  </si>
  <si>
    <t>2018년 특정성별영향분석평가 사업 인쇄비 지출</t>
  </si>
  <si>
    <t>2019년 직원수첩 제작 및 지출</t>
  </si>
  <si>
    <t>초록뱀디지털</t>
  </si>
  <si>
    <t>빅피쳐스외 2건</t>
  </si>
  <si>
    <t>협동조합 달콤한밥상</t>
  </si>
  <si>
    <t>(주)삼성애드</t>
  </si>
  <si>
    <t>국제외식출장뷔페</t>
  </si>
  <si>
    <t>스튜디오 유연한</t>
  </si>
  <si>
    <t>밝은사람들</t>
  </si>
  <si>
    <t>도란도란</t>
  </si>
  <si>
    <t>홍익포럼</t>
  </si>
  <si>
    <t>씨엠에이글로벌</t>
  </si>
  <si>
    <t>명인문화사</t>
  </si>
  <si>
    <t>(주)네모연구소</t>
  </si>
  <si>
    <t>아모르데이</t>
  </si>
  <si>
    <t>국민건강보험연금</t>
  </si>
  <si>
    <t>한솔기획인쇄</t>
  </si>
  <si>
    <t>아인 커뮤니케이션즈</t>
  </si>
  <si>
    <t>2018.12.20</t>
    <phoneticPr fontId="2" type="noConversion"/>
  </si>
  <si>
    <t>2018.10.26</t>
  </si>
  <si>
    <t>2018.10.26-2018.10.31</t>
  </si>
  <si>
    <t>[워킹맘대디찾아가는서비스사업]'대구워라밸 문화 확산 캠페인 현장상담(2차)'진행비(부스외 설치 및 렌탈)</t>
  </si>
  <si>
    <t>[일가정양립지원사업]2018 워라밸 문화확산 캠페인(2차)운영비(캐릭터 외 렌탈)지출</t>
  </si>
  <si>
    <t>[남성인식개선사업]신통남프로젝트 수료식 운영비(무대설치 및 진행물품 대여 등) 지출</t>
  </si>
  <si>
    <t>[일가정양립지원사업]2018 대구워라밸 문화 확산 캠페인(3차) 운영비(이동식음향 외 렌탈)지출</t>
  </si>
  <si>
    <t>[워킹맘대디찾아가는서비스사업]대구워라밸 문화확산 캠페인 현장상담(3차)(부스외 렌탈)지출</t>
  </si>
  <si>
    <t>2018.07.03</t>
  </si>
  <si>
    <t>2018.07.03-2018.07.07</t>
  </si>
  <si>
    <t>2018.07.16</t>
  </si>
  <si>
    <t>2018.07.16-2018.08.23</t>
  </si>
  <si>
    <t>2018.08.06</t>
  </si>
  <si>
    <t>2018.08.06-2018.08.24</t>
  </si>
  <si>
    <t>2018.06.28</t>
  </si>
  <si>
    <t>2018.06.28-2018.07.31</t>
  </si>
  <si>
    <t>2018.07.17</t>
  </si>
  <si>
    <t>2018.07.17-2018.08.03</t>
  </si>
  <si>
    <t>2018.08.27</t>
  </si>
  <si>
    <t>2018.08.27-2018.08.31</t>
  </si>
  <si>
    <t>물품구입</t>
  </si>
  <si>
    <t>2018.08.21</t>
  </si>
  <si>
    <t>2018.08.21-2018.08.24</t>
  </si>
  <si>
    <t>2018.08.21-2018.08.27</t>
  </si>
  <si>
    <t>2018.07.19</t>
  </si>
  <si>
    <t>2018.07.19-2018.08.31</t>
  </si>
  <si>
    <t>2018.08.24</t>
  </si>
  <si>
    <t>2018.08.24-2018.09.04</t>
  </si>
  <si>
    <t>2018 청바지포럼 사업수행을 위한 홍보물 제작 비용 지출</t>
  </si>
  <si>
    <t>2018.09.21</t>
  </si>
  <si>
    <t>2018.09.21-2018.09.30</t>
  </si>
  <si>
    <t>에이알시그룹</t>
  </si>
  <si>
    <t>2018.09.19</t>
  </si>
  <si>
    <t>㈜엠엑스</t>
  </si>
  <si>
    <t>2018.08.10</t>
  </si>
  <si>
    <t>2018.08.10-2018.09.10</t>
  </si>
  <si>
    <t>㈜에이스리서치</t>
  </si>
  <si>
    <t>2018.09.19-2018.09.29</t>
  </si>
  <si>
    <t>2018.10.11</t>
  </si>
  <si>
    <t>2018.10.11-2018.10.13</t>
  </si>
  <si>
    <t>2018.10.15</t>
  </si>
  <si>
    <t>2018.10.15-2018.10.20</t>
  </si>
  <si>
    <t>2018.10.12</t>
  </si>
  <si>
    <t>2018.10.12-2018.10.20</t>
  </si>
  <si>
    <t>2018.07.03-2018.10.31</t>
  </si>
  <si>
    <t>2018 젠더콘서트 기념품 구입 및 홍보물 제작 비용 지출(기념품)</t>
  </si>
  <si>
    <t>2018.11.05</t>
  </si>
  <si>
    <t>2018.11.05-2018.11.08</t>
  </si>
  <si>
    <t>2018.09.03</t>
  </si>
  <si>
    <t>2018.09.03-2018.11.15</t>
  </si>
  <si>
    <t>2018.11.13</t>
  </si>
  <si>
    <t>2018.11.13-2018.11.16</t>
  </si>
  <si>
    <t>2018.11.14</t>
  </si>
  <si>
    <t>2018.11.14-2018.11.16</t>
  </si>
  <si>
    <t>2018.11.27</t>
  </si>
  <si>
    <t>2018.11.27-2018.11.30</t>
  </si>
  <si>
    <t>2018.11.26</t>
  </si>
  <si>
    <t>2018.11.26-2018.11.30</t>
  </si>
  <si>
    <t>2018.11.23</t>
  </si>
  <si>
    <t>2018.11.19</t>
  </si>
  <si>
    <t>2018.11.19-2018.11.30</t>
  </si>
  <si>
    <t>2018.11.22</t>
  </si>
  <si>
    <t>2018.11.22-2018.12.05</t>
  </si>
  <si>
    <t>2018.11.26-2018.12.11</t>
  </si>
  <si>
    <t>2018.12.12</t>
  </si>
  <si>
    <t>2018.12.12-2018.12.13</t>
  </si>
  <si>
    <t>2018.11.15</t>
  </si>
  <si>
    <t>2018.12.14</t>
  </si>
  <si>
    <t>2018.11.27-2018.12.10</t>
  </si>
  <si>
    <t>2018.12.12-2018.12.20</t>
  </si>
  <si>
    <t>2018.12.17</t>
  </si>
  <si>
    <t>2018.12.17-2018.12.21</t>
  </si>
  <si>
    <t>2018.12.14-2018.12.21</t>
  </si>
  <si>
    <t>2018.12.10</t>
  </si>
  <si>
    <t>2018.12.10-2018.12.20</t>
  </si>
  <si>
    <t>2018.12.07</t>
  </si>
  <si>
    <t>2018.12.07-2018.12.21</t>
  </si>
  <si>
    <t>2018.12.17-2018.12.24</t>
  </si>
  <si>
    <t>2018.12.14-2108.12.21</t>
  </si>
  <si>
    <t>2018.12.13</t>
  </si>
  <si>
    <t>2018.12.13-2018.12.27</t>
  </si>
  <si>
    <t>2018.12.14-2018.12.28</t>
  </si>
  <si>
    <t>대구지역 여성1인가구 실태 및 지원방안 설문조사 비용 지출</t>
    <phoneticPr fontId="2" type="noConversion"/>
  </si>
  <si>
    <t>2018.09.18</t>
    <phoneticPr fontId="2" type="noConversion"/>
  </si>
  <si>
    <t>2018.09.19-2018.10.30</t>
    <phoneticPr fontId="2" type="noConversion"/>
  </si>
  <si>
    <t>㈜리서치코리아</t>
    <phoneticPr fontId="2" type="noConversion"/>
  </si>
  <si>
    <t>2018.12.20-2018.12.27</t>
    <phoneticPr fontId="2" type="noConversion"/>
  </si>
  <si>
    <t>2018.08.21</t>
    <phoneticPr fontId="2" type="noConversion"/>
  </si>
  <si>
    <t>2018.08.21-2018.09.06</t>
    <phoneticPr fontId="2" type="noConversion"/>
  </si>
  <si>
    <t>2018.09.19</t>
    <phoneticPr fontId="2" type="noConversion"/>
  </si>
  <si>
    <t>2018.09.17-2018.10.17</t>
    <phoneticPr fontId="2" type="noConversion"/>
  </si>
  <si>
    <t>2018.11.07</t>
    <phoneticPr fontId="2" type="noConversion"/>
  </si>
  <si>
    <t>2018.11.07-2018.11.07</t>
    <phoneticPr fontId="2" type="noConversion"/>
  </si>
  <si>
    <t>2018.11.07-2018.11.09</t>
    <phoneticPr fontId="2" type="noConversion"/>
  </si>
  <si>
    <t>2018.11.28</t>
    <phoneticPr fontId="2" type="noConversion"/>
  </si>
  <si>
    <t>2018.11.28-2018.11.30</t>
    <phoneticPr fontId="2" type="noConversion"/>
  </si>
  <si>
    <t>2018.11.24</t>
    <phoneticPr fontId="2" type="noConversion"/>
  </si>
  <si>
    <t>2018.11.24-2018.11.29</t>
    <phoneticPr fontId="2" type="noConversion"/>
  </si>
  <si>
    <t>2018.12.03</t>
    <phoneticPr fontId="2" type="noConversion"/>
  </si>
  <si>
    <t>2018.12.03-2018.12.19</t>
    <phoneticPr fontId="2" type="noConversion"/>
  </si>
  <si>
    <t>2018.12.26</t>
  </si>
  <si>
    <t>2018.12.26-2018.12.28</t>
  </si>
  <si>
    <t>2018.09.21-2018.09.26</t>
  </si>
  <si>
    <t xml:space="preserve"> 수의 계약 체결 현황 (2018년 10~12월)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</si>
</sst>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00%"/>
    <numFmt numFmtId="178" formatCode="yyyy\.m\.dd"/>
    <numFmt numFmtId="179" formatCode="yyyy\.mm\.dd"/>
  </numFmts>
  <fonts count="13" x14ac:knownFonts="1"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color indexed="8"/>
      <name val="굴림체"/>
      <family val="3"/>
      <charset val="129"/>
    </font>
    <font>
      <sz val="22"/>
      <name val="HY헤드라인M"/>
      <family val="1"/>
      <charset val="129"/>
    </font>
    <font>
      <sz val="9"/>
      <color indexed="63"/>
      <name val="굴림체"/>
      <family val="3"/>
      <charset val="129"/>
    </font>
    <font>
      <sz val="11"/>
      <name val="돋움"/>
      <family val="3"/>
      <charset val="129"/>
    </font>
    <font>
      <sz val="11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9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 shrinkToFit="1"/>
    </xf>
    <xf numFmtId="178" fontId="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176" fontId="0" fillId="0" borderId="0" xfId="0" applyNumberFormat="1" applyFont="1" applyAlignment="1">
      <alignment vertical="center" wrapText="1" shrinkToFit="1"/>
    </xf>
    <xf numFmtId="177" fontId="0" fillId="0" borderId="0" xfId="0" applyNumberFormat="1" applyFont="1" applyAlignment="1">
      <alignment vertical="center" wrapText="1" shrinkToFit="1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center" vertical="center" wrapText="1" shrinkToFit="1"/>
    </xf>
    <xf numFmtId="179" fontId="0" fillId="0" borderId="1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1" fillId="0" borderId="0" xfId="1" applyFont="1" applyAlignment="1">
      <alignment vertical="center"/>
    </xf>
    <xf numFmtId="0" fontId="0" fillId="0" borderId="3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176" fontId="0" fillId="0" borderId="6" xfId="0" applyNumberFormat="1" applyFont="1" applyBorder="1" applyAlignment="1">
      <alignment horizontal="center" vertical="center" wrapText="1" shrinkToFit="1"/>
    </xf>
    <xf numFmtId="177" fontId="0" fillId="0" borderId="6" xfId="0" applyNumberFormat="1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179" fontId="0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 wrapText="1" shrinkToFit="1"/>
    </xf>
    <xf numFmtId="177" fontId="0" fillId="0" borderId="9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79" fontId="0" fillId="0" borderId="6" xfId="0" applyNumberFormat="1" applyFont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  <xf numFmtId="178" fontId="0" fillId="2" borderId="12" xfId="0" applyNumberFormat="1" applyFont="1" applyFill="1" applyBorder="1" applyAlignment="1">
      <alignment horizontal="center" vertical="center" wrapText="1" shrinkToFit="1"/>
    </xf>
    <xf numFmtId="176" fontId="0" fillId="2" borderId="12" xfId="0" applyNumberFormat="1" applyFont="1" applyFill="1" applyBorder="1" applyAlignment="1">
      <alignment horizontal="center" vertical="center" wrapText="1" shrinkToFit="1"/>
    </xf>
    <xf numFmtId="177" fontId="0" fillId="2" borderId="12" xfId="0" applyNumberFormat="1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179" fontId="0" fillId="0" borderId="15" xfId="0" applyNumberFormat="1" applyFont="1" applyBorder="1" applyAlignment="1">
      <alignment horizontal="center" vertical="center" wrapText="1" shrinkToFit="1"/>
    </xf>
    <xf numFmtId="176" fontId="0" fillId="0" borderId="15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left" vertical="center" wrapText="1" shrinkToFit="1"/>
    </xf>
    <xf numFmtId="0" fontId="8" fillId="0" borderId="17" xfId="0" applyFont="1" applyBorder="1" applyAlignment="1" applyProtection="1">
      <alignment horizontal="left" vertical="center"/>
    </xf>
    <xf numFmtId="177" fontId="0" fillId="0" borderId="1" xfId="0" applyNumberFormat="1" applyFont="1" applyBorder="1" applyAlignment="1">
      <alignment vertical="center" wrapText="1" shrinkToFit="1"/>
    </xf>
    <xf numFmtId="176" fontId="0" fillId="0" borderId="15" xfId="0" applyNumberFormat="1" applyFont="1" applyBorder="1" applyAlignment="1">
      <alignment horizontal="right" vertical="center" wrapText="1" shrinkToFit="1"/>
    </xf>
    <xf numFmtId="176" fontId="0" fillId="0" borderId="1" xfId="0" applyNumberFormat="1" applyFont="1" applyBorder="1" applyAlignment="1">
      <alignment horizontal="righ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77" fontId="9" fillId="0" borderId="1" xfId="0" applyNumberFormat="1" applyFont="1" applyBorder="1" applyAlignment="1">
      <alignment vertical="center" wrapText="1" shrinkToFit="1"/>
    </xf>
    <xf numFmtId="0" fontId="8" fillId="0" borderId="17" xfId="2" applyFont="1" applyBorder="1" applyAlignment="1" applyProtection="1">
      <alignment horizontal="left" vertical="center"/>
    </xf>
    <xf numFmtId="178" fontId="9" fillId="0" borderId="1" xfId="0" applyNumberFormat="1" applyFont="1" applyBorder="1" applyAlignment="1">
      <alignment horizontal="center" vertical="center" wrapText="1" shrinkToFit="1"/>
    </xf>
    <xf numFmtId="176" fontId="9" fillId="0" borderId="1" xfId="0" applyNumberFormat="1" applyFont="1" applyBorder="1" applyAlignment="1">
      <alignment vertical="center" wrapText="1" shrinkToFit="1"/>
    </xf>
    <xf numFmtId="0" fontId="10" fillId="0" borderId="14" xfId="2" applyFont="1" applyBorder="1" applyAlignment="1" applyProtection="1">
      <alignment horizontal="left" vertical="center"/>
    </xf>
    <xf numFmtId="0" fontId="9" fillId="0" borderId="15" xfId="0" applyFont="1" applyBorder="1" applyAlignment="1">
      <alignment horizontal="center" vertical="center" wrapText="1" shrinkToFit="1"/>
    </xf>
    <xf numFmtId="178" fontId="9" fillId="0" borderId="15" xfId="0" applyNumberFormat="1" applyFont="1" applyBorder="1" applyAlignment="1">
      <alignment horizontal="center" vertical="center" wrapText="1" shrinkToFit="1"/>
    </xf>
    <xf numFmtId="176" fontId="9" fillId="0" borderId="15" xfId="0" applyNumberFormat="1" applyFont="1" applyBorder="1" applyAlignment="1">
      <alignment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179" fontId="0" fillId="0" borderId="19" xfId="0" applyNumberFormat="1" applyFont="1" applyBorder="1" applyAlignment="1">
      <alignment horizontal="center" vertical="center" wrapText="1" shrinkToFit="1"/>
    </xf>
    <xf numFmtId="176" fontId="0" fillId="0" borderId="19" xfId="0" applyNumberFormat="1" applyFont="1" applyBorder="1" applyAlignment="1">
      <alignment horizontal="right" vertical="center" wrapText="1" shrinkToFit="1"/>
    </xf>
    <xf numFmtId="177" fontId="0" fillId="0" borderId="19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 shrinkToFit="1"/>
    </xf>
    <xf numFmtId="0" fontId="11" fillId="0" borderId="17" xfId="2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 wrapText="1" shrinkToFit="1"/>
    </xf>
    <xf numFmtId="178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Fill="1" applyBorder="1" applyAlignment="1">
      <alignment vertical="center" wrapText="1" shrinkToFit="1"/>
    </xf>
    <xf numFmtId="177" fontId="12" fillId="0" borderId="1" xfId="0" applyNumberFormat="1" applyFont="1" applyFill="1" applyBorder="1" applyAlignment="1">
      <alignment vertical="center" wrapText="1" shrinkToFit="1"/>
    </xf>
    <xf numFmtId="0" fontId="12" fillId="0" borderId="0" xfId="0" applyFont="1" applyFill="1" applyAlignment="1">
      <alignment vertical="center" wrapText="1" shrinkToFit="1"/>
    </xf>
    <xf numFmtId="0" fontId="8" fillId="0" borderId="17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center" vertical="center" wrapText="1" shrinkToFit="1"/>
    </xf>
    <xf numFmtId="179" fontId="0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right" vertical="center" wrapText="1" shrinkToFit="1"/>
    </xf>
    <xf numFmtId="177" fontId="0" fillId="0" borderId="1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179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/>
    </xf>
    <xf numFmtId="0" fontId="10" fillId="0" borderId="3" xfId="2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left" vertical="center" wrapText="1" shrinkToFit="1"/>
    </xf>
    <xf numFmtId="179" fontId="12" fillId="0" borderId="6" xfId="0" applyNumberFormat="1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176" fontId="0" fillId="0" borderId="6" xfId="0" applyNumberFormat="1" applyFont="1" applyBorder="1" applyAlignment="1">
      <alignment horizontal="right" vertical="center" wrapText="1" shrinkToFit="1"/>
    </xf>
    <xf numFmtId="177" fontId="0" fillId="0" borderId="6" xfId="0" applyNumberFormat="1" applyFont="1" applyBorder="1" applyAlignment="1">
      <alignment vertical="center" wrapText="1" shrinkToFit="1"/>
    </xf>
    <xf numFmtId="0" fontId="12" fillId="0" borderId="3" xfId="2" applyFont="1" applyFill="1" applyBorder="1" applyAlignment="1" applyProtection="1">
      <alignment horizontal="left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0" fillId="0" borderId="5" xfId="2" applyFont="1" applyBorder="1" applyAlignment="1" applyProtection="1">
      <alignment horizontal="left" vertical="center"/>
    </xf>
    <xf numFmtId="0" fontId="9" fillId="0" borderId="6" xfId="0" applyFont="1" applyBorder="1" applyAlignment="1">
      <alignment horizontal="center" vertical="center" wrapText="1" shrinkToFit="1"/>
    </xf>
    <xf numFmtId="178" fontId="9" fillId="0" borderId="6" xfId="0" applyNumberFormat="1" applyFont="1" applyBorder="1" applyAlignment="1">
      <alignment horizontal="center" vertical="center" wrapText="1" shrinkToFit="1"/>
    </xf>
    <xf numFmtId="176" fontId="9" fillId="0" borderId="6" xfId="0" applyNumberFormat="1" applyFont="1" applyBorder="1" applyAlignment="1">
      <alignment vertical="center" wrapText="1" shrinkToFit="1"/>
    </xf>
    <xf numFmtId="177" fontId="9" fillId="0" borderId="6" xfId="0" applyNumberFormat="1" applyFont="1" applyBorder="1" applyAlignment="1">
      <alignment vertical="center" wrapText="1" shrinkToFit="1"/>
    </xf>
    <xf numFmtId="0" fontId="9" fillId="0" borderId="7" xfId="0" applyFont="1" applyBorder="1" applyAlignment="1">
      <alignment horizontal="center" vertical="center" wrapText="1" shrinkToFit="1"/>
    </xf>
  </cellXfs>
  <cellStyles count="3">
    <cellStyle name="제목" xfId="1" builtinId="15"/>
    <cellStyle name="표준" xfId="0" builtinId="0"/>
    <cellStyle name="표준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8"/>
  <sheetViews>
    <sheetView topLeftCell="B1" zoomScale="85" zoomScaleNormal="85" zoomScaleSheetLayoutView="85" workbookViewId="0">
      <selection activeCell="J6" sqref="J6:J17"/>
    </sheetView>
  </sheetViews>
  <sheetFormatPr defaultColWidth="5.109375" defaultRowHeight="13.5" x14ac:dyDescent="0.15"/>
  <cols>
    <col min="1" max="1" width="14.109375" style="3" hidden="1" customWidth="1"/>
    <col min="2" max="2" width="59" style="12" customWidth="1"/>
    <col min="3" max="3" width="8.77734375" style="1" customWidth="1"/>
    <col min="4" max="4" width="10.77734375" style="2" customWidth="1"/>
    <col min="5" max="5" width="10.77734375" style="3" customWidth="1"/>
    <col min="6" max="8" width="15.77734375" style="4" customWidth="1"/>
    <col min="9" max="9" width="10.77734375" style="5" customWidth="1"/>
    <col min="10" max="10" width="14.5546875" style="3" customWidth="1"/>
    <col min="11" max="11" width="5" style="3" bestFit="1" customWidth="1"/>
    <col min="12" max="12" width="27.21875" style="3" bestFit="1" customWidth="1"/>
    <col min="13" max="16384" width="5.109375" style="3"/>
  </cols>
  <sheetData>
    <row r="2" spans="1:19" s="6" customFormat="1" ht="27" x14ac:dyDescent="0.15">
      <c r="B2" s="76" t="s">
        <v>78</v>
      </c>
      <c r="C2" s="76"/>
      <c r="D2" s="76"/>
      <c r="E2" s="76"/>
      <c r="F2" s="76"/>
      <c r="G2" s="76"/>
      <c r="H2" s="76"/>
      <c r="I2" s="76"/>
      <c r="J2" s="76"/>
      <c r="K2" s="13"/>
      <c r="L2" s="13"/>
      <c r="M2" s="13"/>
      <c r="N2" s="13"/>
      <c r="O2" s="13"/>
      <c r="P2" s="13"/>
      <c r="Q2" s="13"/>
      <c r="R2" s="13"/>
      <c r="S2" s="13"/>
    </row>
    <row r="4" spans="1:19" ht="14.25" thickBot="1" x14ac:dyDescent="0.2">
      <c r="I4" s="75" t="s">
        <v>7</v>
      </c>
      <c r="J4" s="75"/>
    </row>
    <row r="5" spans="1:19" ht="21" customHeight="1" thickBot="1" x14ac:dyDescent="0.2">
      <c r="A5" s="3" t="s">
        <v>74</v>
      </c>
      <c r="B5" s="27" t="s">
        <v>26</v>
      </c>
      <c r="C5" s="28" t="s">
        <v>0</v>
      </c>
      <c r="D5" s="29" t="s">
        <v>1</v>
      </c>
      <c r="E5" s="28" t="s">
        <v>25</v>
      </c>
      <c r="F5" s="30" t="s">
        <v>2</v>
      </c>
      <c r="G5" s="30" t="s">
        <v>3</v>
      </c>
      <c r="H5" s="30" t="s">
        <v>4</v>
      </c>
      <c r="I5" s="31" t="s">
        <v>5</v>
      </c>
      <c r="J5" s="32" t="s">
        <v>6</v>
      </c>
    </row>
    <row r="6" spans="1:19" ht="30" customHeight="1" thickTop="1" x14ac:dyDescent="0.15">
      <c r="B6" s="20" t="s">
        <v>13</v>
      </c>
      <c r="C6" s="21" t="s">
        <v>24</v>
      </c>
      <c r="D6" s="22">
        <v>43097</v>
      </c>
      <c r="E6" s="21" t="s">
        <v>12</v>
      </c>
      <c r="F6" s="23">
        <v>19380000</v>
      </c>
      <c r="G6" s="23">
        <v>19380000</v>
      </c>
      <c r="H6" s="23">
        <v>17484000</v>
      </c>
      <c r="I6" s="24">
        <f t="shared" ref="I6:I13" si="0">H6/F6</f>
        <v>0.9021671826625387</v>
      </c>
      <c r="J6" s="25" t="s">
        <v>20</v>
      </c>
    </row>
    <row r="7" spans="1:19" ht="30" customHeight="1" x14ac:dyDescent="0.15">
      <c r="B7" s="14" t="s">
        <v>14</v>
      </c>
      <c r="C7" s="7" t="s">
        <v>24</v>
      </c>
      <c r="D7" s="11">
        <v>43097</v>
      </c>
      <c r="E7" s="7" t="s">
        <v>11</v>
      </c>
      <c r="F7" s="9">
        <v>20000000</v>
      </c>
      <c r="G7" s="9">
        <v>2000000</v>
      </c>
      <c r="H7" s="9">
        <v>20000000</v>
      </c>
      <c r="I7" s="10">
        <f t="shared" si="0"/>
        <v>1</v>
      </c>
      <c r="J7" s="15" t="s">
        <v>23</v>
      </c>
    </row>
    <row r="8" spans="1:19" ht="30" customHeight="1" x14ac:dyDescent="0.15">
      <c r="B8" s="14" t="s">
        <v>9</v>
      </c>
      <c r="C8" s="7" t="s">
        <v>24</v>
      </c>
      <c r="D8" s="11">
        <v>43097</v>
      </c>
      <c r="E8" s="7" t="s">
        <v>11</v>
      </c>
      <c r="F8" s="9">
        <v>3828000</v>
      </c>
      <c r="G8" s="9">
        <v>3828000</v>
      </c>
      <c r="H8" s="9">
        <v>3480000</v>
      </c>
      <c r="I8" s="10">
        <f t="shared" si="0"/>
        <v>0.90909090909090906</v>
      </c>
      <c r="J8" s="15" t="s">
        <v>16</v>
      </c>
    </row>
    <row r="9" spans="1:19" ht="30" customHeight="1" x14ac:dyDescent="0.15">
      <c r="B9" s="14" t="s">
        <v>10</v>
      </c>
      <c r="C9" s="7" t="s">
        <v>24</v>
      </c>
      <c r="D9" s="11">
        <v>43097</v>
      </c>
      <c r="E9" s="7" t="s">
        <v>11</v>
      </c>
      <c r="F9" s="9">
        <v>2640000</v>
      </c>
      <c r="G9" s="9">
        <v>2640000</v>
      </c>
      <c r="H9" s="9">
        <v>2460000</v>
      </c>
      <c r="I9" s="10">
        <f t="shared" si="0"/>
        <v>0.93181818181818177</v>
      </c>
      <c r="J9" s="15" t="s">
        <v>15</v>
      </c>
    </row>
    <row r="10" spans="1:19" ht="30" customHeight="1" x14ac:dyDescent="0.15">
      <c r="B10" s="14" t="s">
        <v>8</v>
      </c>
      <c r="C10" s="7" t="s">
        <v>24</v>
      </c>
      <c r="D10" s="8">
        <v>43097</v>
      </c>
      <c r="E10" s="7" t="s">
        <v>11</v>
      </c>
      <c r="F10" s="9">
        <v>8500000</v>
      </c>
      <c r="G10" s="9">
        <v>8500000</v>
      </c>
      <c r="H10" s="9">
        <v>8500000</v>
      </c>
      <c r="I10" s="10">
        <f t="shared" si="0"/>
        <v>1</v>
      </c>
      <c r="J10" s="15" t="s">
        <v>21</v>
      </c>
    </row>
    <row r="11" spans="1:19" ht="30" customHeight="1" x14ac:dyDescent="0.15">
      <c r="B11" s="14" t="s">
        <v>17</v>
      </c>
      <c r="C11" s="7" t="s">
        <v>24</v>
      </c>
      <c r="D11" s="11" t="s">
        <v>18</v>
      </c>
      <c r="E11" s="7" t="s">
        <v>19</v>
      </c>
      <c r="F11" s="9">
        <v>6336000</v>
      </c>
      <c r="G11" s="9">
        <v>6336000</v>
      </c>
      <c r="H11" s="9">
        <v>6072000</v>
      </c>
      <c r="I11" s="10">
        <f t="shared" si="0"/>
        <v>0.95833333333333337</v>
      </c>
      <c r="J11" s="15" t="s">
        <v>22</v>
      </c>
    </row>
    <row r="12" spans="1:19" ht="30" customHeight="1" x14ac:dyDescent="0.15">
      <c r="B12" s="14" t="s">
        <v>41</v>
      </c>
      <c r="C12" s="7" t="str">
        <f>IF(A12="공사와 지출결의서","공사",IF(A12&lt;&gt;"용역과 지출결의서","용역","물품구입"))</f>
        <v>용역</v>
      </c>
      <c r="D12" s="11" t="s">
        <v>75</v>
      </c>
      <c r="E12" s="7" t="s">
        <v>77</v>
      </c>
      <c r="F12" s="9">
        <v>2800000</v>
      </c>
      <c r="G12" s="9">
        <f>+F12</f>
        <v>2800000</v>
      </c>
      <c r="H12" s="9">
        <v>2600000</v>
      </c>
      <c r="I12" s="10">
        <f t="shared" si="0"/>
        <v>0.9285714285714286</v>
      </c>
      <c r="J12" s="15" t="s">
        <v>51</v>
      </c>
    </row>
    <row r="13" spans="1:19" ht="30" customHeight="1" x14ac:dyDescent="0.15">
      <c r="B13" s="14" t="s">
        <v>40</v>
      </c>
      <c r="C13" s="7" t="str">
        <f>IF(A13="공사와 지출결의서","공사",IF(A13&lt;&gt;"용역과 지출결의서","용역","물품구입"))</f>
        <v>용역</v>
      </c>
      <c r="D13" s="11" t="s">
        <v>53</v>
      </c>
      <c r="E13" s="7" t="s">
        <v>73</v>
      </c>
      <c r="F13" s="9">
        <v>11000000</v>
      </c>
      <c r="G13" s="9">
        <f>+F13</f>
        <v>11000000</v>
      </c>
      <c r="H13" s="9">
        <v>10000000</v>
      </c>
      <c r="I13" s="10">
        <f t="shared" si="0"/>
        <v>0.90909090909090906</v>
      </c>
      <c r="J13" s="15" t="s">
        <v>50</v>
      </c>
    </row>
    <row r="14" spans="1:19" ht="30" customHeight="1" x14ac:dyDescent="0.15">
      <c r="B14" s="33" t="s">
        <v>27</v>
      </c>
      <c r="C14" s="34" t="s">
        <v>28</v>
      </c>
      <c r="D14" s="35" t="s">
        <v>76</v>
      </c>
      <c r="E14" s="34" t="s">
        <v>29</v>
      </c>
      <c r="F14" s="36">
        <v>11000000</v>
      </c>
      <c r="G14" s="36">
        <v>11000000</v>
      </c>
      <c r="H14" s="36">
        <v>10000000</v>
      </c>
      <c r="I14" s="10">
        <v>0.90909090909090906</v>
      </c>
      <c r="J14" s="37" t="s">
        <v>30</v>
      </c>
    </row>
    <row r="15" spans="1:19" ht="30" customHeight="1" x14ac:dyDescent="0.15">
      <c r="A15" s="3" t="s">
        <v>54</v>
      </c>
      <c r="B15" s="38" t="s">
        <v>56</v>
      </c>
      <c r="C15" s="34" t="str">
        <f>IF(A15="공사와 지출결의서","공사",IF(A15="용역과 지출결의서","용역","물품구입"))</f>
        <v>용역</v>
      </c>
      <c r="D15" s="35" t="s">
        <v>57</v>
      </c>
      <c r="E15" s="34" t="s">
        <v>66</v>
      </c>
      <c r="F15" s="36">
        <f>4680000+5040000</f>
        <v>9720000</v>
      </c>
      <c r="G15" s="36">
        <f t="shared" ref="G15:G18" si="1">+F15</f>
        <v>9720000</v>
      </c>
      <c r="H15" s="36">
        <v>9720000</v>
      </c>
      <c r="I15" s="10">
        <f t="shared" ref="I15:I18" si="2">H15/F15</f>
        <v>1</v>
      </c>
      <c r="J15" s="37" t="s">
        <v>43</v>
      </c>
    </row>
    <row r="16" spans="1:19" ht="30" customHeight="1" x14ac:dyDescent="0.15">
      <c r="A16" s="3" t="s">
        <v>54</v>
      </c>
      <c r="B16" s="38" t="s">
        <v>35</v>
      </c>
      <c r="C16" s="34" t="str">
        <f t="shared" ref="C16:C18" si="3">IF(A16="공사와 지출결의서","공사",IF(A16="용역과 지출결의서","용역","물품구입"))</f>
        <v>용역</v>
      </c>
      <c r="D16" s="35" t="s">
        <v>57</v>
      </c>
      <c r="E16" s="34" t="s">
        <v>65</v>
      </c>
      <c r="F16" s="36">
        <f>1520000+500000</f>
        <v>2020000</v>
      </c>
      <c r="G16" s="36">
        <f t="shared" si="1"/>
        <v>2020000</v>
      </c>
      <c r="H16" s="36">
        <v>2020000</v>
      </c>
      <c r="I16" s="10">
        <f t="shared" si="2"/>
        <v>1</v>
      </c>
      <c r="J16" s="37" t="s">
        <v>44</v>
      </c>
    </row>
    <row r="17" spans="1:10" ht="30" customHeight="1" x14ac:dyDescent="0.15">
      <c r="A17" s="3" t="s">
        <v>54</v>
      </c>
      <c r="B17" s="38" t="s">
        <v>36</v>
      </c>
      <c r="C17" s="34" t="str">
        <f t="shared" si="3"/>
        <v>용역</v>
      </c>
      <c r="D17" s="35" t="s">
        <v>57</v>
      </c>
      <c r="E17" s="34" t="s">
        <v>66</v>
      </c>
      <c r="F17" s="36">
        <v>1200000</v>
      </c>
      <c r="G17" s="36">
        <f t="shared" si="1"/>
        <v>1200000</v>
      </c>
      <c r="H17" s="36">
        <v>1200000</v>
      </c>
      <c r="I17" s="10">
        <f t="shared" si="2"/>
        <v>1</v>
      </c>
      <c r="J17" s="37" t="s">
        <v>45</v>
      </c>
    </row>
    <row r="18" spans="1:10" ht="30" customHeight="1" thickBot="1" x14ac:dyDescent="0.2">
      <c r="A18" s="3" t="s">
        <v>55</v>
      </c>
      <c r="B18" s="39" t="s">
        <v>37</v>
      </c>
      <c r="C18" s="16" t="str">
        <f t="shared" si="3"/>
        <v>물품구입</v>
      </c>
      <c r="D18" s="26" t="s">
        <v>58</v>
      </c>
      <c r="E18" s="16" t="s">
        <v>67</v>
      </c>
      <c r="F18" s="17">
        <v>1500000</v>
      </c>
      <c r="G18" s="17">
        <f t="shared" si="1"/>
        <v>1500000</v>
      </c>
      <c r="H18" s="17">
        <v>1500000</v>
      </c>
      <c r="I18" s="18">
        <f t="shared" si="2"/>
        <v>1</v>
      </c>
      <c r="J18" s="19" t="s">
        <v>46</v>
      </c>
    </row>
  </sheetData>
  <autoFilter ref="B5:J5" xr:uid="{E5A591D2-6127-4A35-A5F7-1277BE43F7FB}">
    <sortState xmlns:xlrd2="http://schemas.microsoft.com/office/spreadsheetml/2017/richdata2" ref="B6:J18">
      <sortCondition ref="D5"/>
    </sortState>
  </autoFilter>
  <sortState xmlns:xlrd2="http://schemas.microsoft.com/office/spreadsheetml/2017/richdata2" ref="B6:J11">
    <sortCondition ref="D6:D11"/>
  </sortState>
  <mergeCells count="2">
    <mergeCell ref="I4:J4"/>
    <mergeCell ref="B2:J2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5EAF-7BBB-44DF-8F37-53F86EEAC84F}">
  <sheetPr>
    <pageSetUpPr fitToPage="1"/>
  </sheetPr>
  <dimension ref="A2:S17"/>
  <sheetViews>
    <sheetView topLeftCell="B1" zoomScale="85" zoomScaleNormal="85" zoomScaleSheetLayoutView="85" workbookViewId="0">
      <selection activeCell="E27" sqref="E27"/>
    </sheetView>
  </sheetViews>
  <sheetFormatPr defaultColWidth="5.109375" defaultRowHeight="13.5" x14ac:dyDescent="0.15"/>
  <cols>
    <col min="1" max="1" width="14.109375" style="3" hidden="1" customWidth="1"/>
    <col min="2" max="2" width="59" style="12" customWidth="1"/>
    <col min="3" max="3" width="8.77734375" style="1" customWidth="1"/>
    <col min="4" max="4" width="10.77734375" style="2" customWidth="1"/>
    <col min="5" max="5" width="10.77734375" style="3" customWidth="1"/>
    <col min="6" max="8" width="15.77734375" style="4" customWidth="1"/>
    <col min="9" max="9" width="10.77734375" style="5" customWidth="1"/>
    <col min="10" max="10" width="14.5546875" style="3" customWidth="1"/>
    <col min="11" max="11" width="5" style="3" bestFit="1" customWidth="1"/>
    <col min="12" max="12" width="27.21875" style="3" bestFit="1" customWidth="1"/>
    <col min="13" max="16384" width="5.109375" style="3"/>
  </cols>
  <sheetData>
    <row r="2" spans="1:19" s="6" customFormat="1" ht="27" x14ac:dyDescent="0.15">
      <c r="B2" s="76" t="s">
        <v>79</v>
      </c>
      <c r="C2" s="76"/>
      <c r="D2" s="76"/>
      <c r="E2" s="76"/>
      <c r="F2" s="76"/>
      <c r="G2" s="76"/>
      <c r="H2" s="76"/>
      <c r="I2" s="76"/>
      <c r="J2" s="76"/>
      <c r="K2" s="13"/>
      <c r="L2" s="13"/>
      <c r="M2" s="13"/>
      <c r="N2" s="13"/>
      <c r="O2" s="13"/>
      <c r="P2" s="13"/>
      <c r="Q2" s="13"/>
      <c r="R2" s="13"/>
      <c r="S2" s="13"/>
    </row>
    <row r="4" spans="1:19" ht="14.25" thickBot="1" x14ac:dyDescent="0.2">
      <c r="I4" s="75" t="s">
        <v>7</v>
      </c>
      <c r="J4" s="75"/>
    </row>
    <row r="5" spans="1:19" ht="21" customHeight="1" thickBot="1" x14ac:dyDescent="0.2">
      <c r="A5" s="3" t="s">
        <v>74</v>
      </c>
      <c r="B5" s="27" t="s">
        <v>26</v>
      </c>
      <c r="C5" s="28" t="s">
        <v>0</v>
      </c>
      <c r="D5" s="29" t="s">
        <v>1</v>
      </c>
      <c r="E5" s="28" t="s">
        <v>25</v>
      </c>
      <c r="F5" s="30" t="s">
        <v>2</v>
      </c>
      <c r="G5" s="30" t="s">
        <v>3</v>
      </c>
      <c r="H5" s="30" t="s">
        <v>4</v>
      </c>
      <c r="I5" s="31" t="s">
        <v>5</v>
      </c>
      <c r="J5" s="32" t="s">
        <v>6</v>
      </c>
    </row>
    <row r="6" spans="1:19" ht="30" customHeight="1" thickTop="1" x14ac:dyDescent="0.15">
      <c r="A6" s="3" t="s">
        <v>55</v>
      </c>
      <c r="B6" s="38" t="s">
        <v>38</v>
      </c>
      <c r="C6" s="34" t="str">
        <f t="shared" ref="C6:C10" si="0">IF(A6="공사와 지출결의서","공사",IF(A6="용역과 지출결의서","용역","물품구입"))</f>
        <v>물품구입</v>
      </c>
      <c r="D6" s="35" t="s">
        <v>59</v>
      </c>
      <c r="E6" s="34" t="s">
        <v>72</v>
      </c>
      <c r="F6" s="36">
        <v>3761820</v>
      </c>
      <c r="G6" s="36">
        <f t="shared" ref="G6:G10" si="1">+F6</f>
        <v>3761820</v>
      </c>
      <c r="H6" s="36">
        <v>3573760</v>
      </c>
      <c r="I6" s="10">
        <f t="shared" ref="I6:I10" si="2">H6/F6</f>
        <v>0.95000824069200551</v>
      </c>
      <c r="J6" s="37" t="s">
        <v>47</v>
      </c>
    </row>
    <row r="7" spans="1:19" ht="30" customHeight="1" x14ac:dyDescent="0.15">
      <c r="A7" s="3" t="s">
        <v>55</v>
      </c>
      <c r="B7" s="38" t="s">
        <v>63</v>
      </c>
      <c r="C7" s="34" t="str">
        <f t="shared" si="0"/>
        <v>물품구입</v>
      </c>
      <c r="D7" s="35" t="s">
        <v>69</v>
      </c>
      <c r="E7" s="34" t="s">
        <v>70</v>
      </c>
      <c r="F7" s="36">
        <v>1000000</v>
      </c>
      <c r="G7" s="36">
        <f t="shared" si="1"/>
        <v>1000000</v>
      </c>
      <c r="H7" s="36">
        <v>1000000</v>
      </c>
      <c r="I7" s="10">
        <f t="shared" si="2"/>
        <v>1</v>
      </c>
      <c r="J7" s="37" t="s">
        <v>48</v>
      </c>
    </row>
    <row r="8" spans="1:19" ht="30" customHeight="1" x14ac:dyDescent="0.15">
      <c r="A8" s="3" t="s">
        <v>55</v>
      </c>
      <c r="B8" s="33" t="s">
        <v>31</v>
      </c>
      <c r="C8" s="34" t="s">
        <v>99</v>
      </c>
      <c r="D8" s="35" t="s">
        <v>32</v>
      </c>
      <c r="E8" s="34" t="s">
        <v>68</v>
      </c>
      <c r="F8" s="36">
        <v>20000000</v>
      </c>
      <c r="G8" s="36">
        <f t="shared" si="1"/>
        <v>20000000</v>
      </c>
      <c r="H8" s="36">
        <v>18000000</v>
      </c>
      <c r="I8" s="10">
        <f t="shared" si="2"/>
        <v>0.9</v>
      </c>
      <c r="J8" s="37" t="s">
        <v>33</v>
      </c>
    </row>
    <row r="9" spans="1:19" ht="30" customHeight="1" x14ac:dyDescent="0.15">
      <c r="A9" s="3" t="s">
        <v>54</v>
      </c>
      <c r="B9" s="33" t="s">
        <v>61</v>
      </c>
      <c r="C9" s="34" t="str">
        <f t="shared" si="0"/>
        <v>용역</v>
      </c>
      <c r="D9" s="35" t="s">
        <v>62</v>
      </c>
      <c r="E9" s="34" t="s">
        <v>71</v>
      </c>
      <c r="F9" s="36">
        <v>11000000</v>
      </c>
      <c r="G9" s="36">
        <f t="shared" si="1"/>
        <v>11000000</v>
      </c>
      <c r="H9" s="36">
        <v>10000000</v>
      </c>
      <c r="I9" s="10">
        <f t="shared" si="2"/>
        <v>0.90909090909090906</v>
      </c>
      <c r="J9" s="37" t="s">
        <v>34</v>
      </c>
    </row>
    <row r="10" spans="1:19" ht="30" customHeight="1" x14ac:dyDescent="0.15">
      <c r="A10" s="3" t="s">
        <v>55</v>
      </c>
      <c r="B10" s="38" t="s">
        <v>39</v>
      </c>
      <c r="C10" s="34" t="str">
        <f t="shared" si="0"/>
        <v>물품구입</v>
      </c>
      <c r="D10" s="35" t="s">
        <v>60</v>
      </c>
      <c r="E10" s="34" t="s">
        <v>64</v>
      </c>
      <c r="F10" s="36">
        <v>1762500</v>
      </c>
      <c r="G10" s="36">
        <f t="shared" si="1"/>
        <v>1762500</v>
      </c>
      <c r="H10" s="36">
        <v>1730000</v>
      </c>
      <c r="I10" s="10">
        <f t="shared" si="2"/>
        <v>0.98156028368794324</v>
      </c>
      <c r="J10" s="37" t="s">
        <v>49</v>
      </c>
    </row>
    <row r="11" spans="1:19" ht="30" customHeight="1" x14ac:dyDescent="0.15">
      <c r="A11" s="3" t="s">
        <v>54</v>
      </c>
      <c r="B11" s="14" t="s">
        <v>42</v>
      </c>
      <c r="C11" s="7" t="s">
        <v>28</v>
      </c>
      <c r="D11" s="11" t="s">
        <v>80</v>
      </c>
      <c r="E11" s="7" t="s">
        <v>81</v>
      </c>
      <c r="F11" s="9">
        <v>7000000</v>
      </c>
      <c r="G11" s="9">
        <v>7000000</v>
      </c>
      <c r="H11" s="9">
        <v>7000000</v>
      </c>
      <c r="I11" s="10">
        <v>1</v>
      </c>
      <c r="J11" s="15" t="s">
        <v>52</v>
      </c>
    </row>
    <row r="12" spans="1:19" ht="30" customHeight="1" x14ac:dyDescent="0.15">
      <c r="A12" s="3" t="s">
        <v>54</v>
      </c>
      <c r="B12" s="38" t="s">
        <v>82</v>
      </c>
      <c r="C12" s="34" t="str">
        <f>IF(A12="공사와 지출결의서","공사",IF(A12="용역과 지출결의서","용역","물품구입"))</f>
        <v>용역</v>
      </c>
      <c r="D12" s="35" t="s">
        <v>83</v>
      </c>
      <c r="E12" s="34" t="s">
        <v>84</v>
      </c>
      <c r="F12" s="36">
        <v>10000000</v>
      </c>
      <c r="G12" s="36">
        <f>+F12</f>
        <v>10000000</v>
      </c>
      <c r="H12" s="36">
        <v>9922000</v>
      </c>
      <c r="I12" s="10">
        <f>H12/F12</f>
        <v>0.99219999999999997</v>
      </c>
      <c r="J12" s="37" t="s">
        <v>85</v>
      </c>
    </row>
    <row r="13" spans="1:19" ht="30" customHeight="1" x14ac:dyDescent="0.15">
      <c r="A13" s="3" t="s">
        <v>54</v>
      </c>
      <c r="B13" s="38" t="s">
        <v>86</v>
      </c>
      <c r="C13" s="34" t="str">
        <f>IF(A13="공사와 지출결의서","공사",IF(A13="용역과 지출결의서","용역","물품구입"))</f>
        <v>용역</v>
      </c>
      <c r="D13" s="35" t="s">
        <v>83</v>
      </c>
      <c r="E13" s="34" t="s">
        <v>84</v>
      </c>
      <c r="F13" s="36">
        <v>6000000</v>
      </c>
      <c r="G13" s="36">
        <f>+F13</f>
        <v>6000000</v>
      </c>
      <c r="H13" s="36">
        <v>6000000</v>
      </c>
      <c r="I13" s="10">
        <f>H13/F13</f>
        <v>1</v>
      </c>
      <c r="J13" s="37" t="s">
        <v>87</v>
      </c>
    </row>
    <row r="14" spans="1:19" ht="30" customHeight="1" x14ac:dyDescent="0.15">
      <c r="A14" s="3" t="s">
        <v>54</v>
      </c>
      <c r="B14" s="38" t="s">
        <v>88</v>
      </c>
      <c r="C14" s="34" t="str">
        <f>IF(A14="공사와 지출결의서","공사",IF(A14="용역과 지출결의서","용역","물품구입"))</f>
        <v>용역</v>
      </c>
      <c r="D14" s="35" t="s">
        <v>89</v>
      </c>
      <c r="E14" s="34" t="s">
        <v>90</v>
      </c>
      <c r="F14" s="36">
        <v>3410000</v>
      </c>
      <c r="G14" s="36">
        <f>+F14</f>
        <v>3410000</v>
      </c>
      <c r="H14" s="36">
        <v>3410000</v>
      </c>
      <c r="I14" s="10">
        <f>H14/F14</f>
        <v>1</v>
      </c>
      <c r="J14" s="37" t="s">
        <v>91</v>
      </c>
    </row>
    <row r="15" spans="1:19" ht="30" customHeight="1" x14ac:dyDescent="0.15">
      <c r="A15" s="3" t="s">
        <v>54</v>
      </c>
      <c r="B15" s="38" t="s">
        <v>92</v>
      </c>
      <c r="C15" s="34" t="str">
        <f>IF(A15="공사와 지출결의서","공사",IF(A15="용역과 지출결의서","용역","물품구입"))</f>
        <v>용역</v>
      </c>
      <c r="D15" s="35" t="s">
        <v>93</v>
      </c>
      <c r="E15" s="34" t="s">
        <v>94</v>
      </c>
      <c r="F15" s="36">
        <v>4832000</v>
      </c>
      <c r="G15" s="36">
        <f>+F15</f>
        <v>4832000</v>
      </c>
      <c r="H15" s="36">
        <v>4393000</v>
      </c>
      <c r="I15" s="10">
        <f>H15/F15</f>
        <v>0.90914735099337751</v>
      </c>
      <c r="J15" s="37" t="s">
        <v>95</v>
      </c>
    </row>
    <row r="16" spans="1:19" ht="30" customHeight="1" x14ac:dyDescent="0.15">
      <c r="A16" s="3" t="s">
        <v>54</v>
      </c>
      <c r="B16" s="60" t="s">
        <v>96</v>
      </c>
      <c r="C16" s="7" t="str">
        <f>IF(A16="공사와 지출결의서","공사",IF(A16="용역과 지출결의서","용역","물품구입"))</f>
        <v>용역</v>
      </c>
      <c r="D16" s="11" t="s">
        <v>97</v>
      </c>
      <c r="E16" s="7" t="s">
        <v>98</v>
      </c>
      <c r="F16" s="9">
        <v>2500000</v>
      </c>
      <c r="G16" s="9">
        <f>+F16</f>
        <v>2500000</v>
      </c>
      <c r="H16" s="9">
        <v>2421000</v>
      </c>
      <c r="I16" s="10">
        <f>H16/F16</f>
        <v>0.96840000000000004</v>
      </c>
      <c r="J16" s="15" t="s">
        <v>51</v>
      </c>
    </row>
    <row r="17" spans="2:10" ht="27.75" thickBot="1" x14ac:dyDescent="0.2">
      <c r="B17" s="54" t="s">
        <v>103</v>
      </c>
      <c r="C17" s="55" t="s">
        <v>28</v>
      </c>
      <c r="D17" s="56" t="s">
        <v>193</v>
      </c>
      <c r="E17" s="55" t="s">
        <v>194</v>
      </c>
      <c r="F17" s="57">
        <v>9900000</v>
      </c>
      <c r="G17" s="57">
        <v>9900000</v>
      </c>
      <c r="H17" s="57">
        <v>9000000</v>
      </c>
      <c r="I17" s="58">
        <v>0.90909090909090906</v>
      </c>
      <c r="J17" s="59" t="s">
        <v>50</v>
      </c>
    </row>
  </sheetData>
  <autoFilter ref="B5:J5" xr:uid="{E5A591D2-6127-4A35-A5F7-1277BE43F7FB}">
    <sortState xmlns:xlrd2="http://schemas.microsoft.com/office/spreadsheetml/2017/richdata2" ref="B6:J16">
      <sortCondition ref="D5"/>
    </sortState>
  </autoFilter>
  <mergeCells count="2">
    <mergeCell ref="B2:J2"/>
    <mergeCell ref="I4:J4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2DF8-813F-4C7C-B08B-B39F590732F5}">
  <sheetPr>
    <pageSetUpPr fitToPage="1"/>
  </sheetPr>
  <dimension ref="A2:S25"/>
  <sheetViews>
    <sheetView topLeftCell="B1" zoomScale="85" zoomScaleNormal="85" zoomScaleSheetLayoutView="85" workbookViewId="0">
      <selection activeCell="F12" sqref="F12"/>
    </sheetView>
  </sheetViews>
  <sheetFormatPr defaultColWidth="5.109375" defaultRowHeight="13.5" x14ac:dyDescent="0.15"/>
  <cols>
    <col min="1" max="1" width="13.33203125" style="3" hidden="1" customWidth="1"/>
    <col min="2" max="2" width="86" style="12" bestFit="1" customWidth="1"/>
    <col min="3" max="3" width="8.88671875" style="1" bestFit="1" customWidth="1"/>
    <col min="4" max="4" width="12" style="2" bestFit="1" customWidth="1"/>
    <col min="5" max="5" width="12" style="3" bestFit="1" customWidth="1"/>
    <col min="6" max="8" width="12" style="4" bestFit="1" customWidth="1"/>
    <col min="9" max="9" width="10.44140625" style="5" bestFit="1" customWidth="1"/>
    <col min="10" max="10" width="16" style="3" customWidth="1"/>
    <col min="11" max="11" width="5" style="3" bestFit="1" customWidth="1"/>
    <col min="12" max="12" width="27.21875" style="3" bestFit="1" customWidth="1"/>
    <col min="13" max="16384" width="5.109375" style="3"/>
  </cols>
  <sheetData>
    <row r="2" spans="1:19" s="6" customFormat="1" ht="27" x14ac:dyDescent="0.15">
      <c r="B2" s="76" t="s">
        <v>100</v>
      </c>
      <c r="C2" s="76"/>
      <c r="D2" s="76"/>
      <c r="E2" s="76"/>
      <c r="F2" s="76"/>
      <c r="G2" s="76"/>
      <c r="H2" s="76"/>
      <c r="I2" s="76"/>
      <c r="J2" s="76"/>
      <c r="K2" s="13"/>
      <c r="L2" s="13"/>
      <c r="M2" s="13"/>
      <c r="N2" s="13"/>
      <c r="O2" s="13"/>
      <c r="P2" s="13"/>
      <c r="Q2" s="13"/>
      <c r="R2" s="13"/>
      <c r="S2" s="13"/>
    </row>
    <row r="4" spans="1:19" ht="14.25" thickBot="1" x14ac:dyDescent="0.2">
      <c r="I4" s="75" t="s">
        <v>7</v>
      </c>
      <c r="J4" s="75"/>
    </row>
    <row r="5" spans="1:19" ht="32.25" customHeight="1" thickBot="1" x14ac:dyDescent="0.2">
      <c r="A5" s="3" t="s">
        <v>74</v>
      </c>
      <c r="B5" s="27" t="s">
        <v>26</v>
      </c>
      <c r="C5" s="28" t="s">
        <v>0</v>
      </c>
      <c r="D5" s="29" t="s">
        <v>1</v>
      </c>
      <c r="E5" s="28" t="s">
        <v>25</v>
      </c>
      <c r="F5" s="30" t="s">
        <v>2</v>
      </c>
      <c r="G5" s="30" t="s">
        <v>3</v>
      </c>
      <c r="H5" s="30" t="s">
        <v>4</v>
      </c>
      <c r="I5" s="31" t="s">
        <v>5</v>
      </c>
      <c r="J5" s="32" t="s">
        <v>6</v>
      </c>
    </row>
    <row r="6" spans="1:19" ht="30" customHeight="1" thickTop="1" x14ac:dyDescent="0.15">
      <c r="A6" s="40" t="s">
        <v>54</v>
      </c>
      <c r="B6" s="38" t="s">
        <v>101</v>
      </c>
      <c r="C6" s="34" t="s">
        <v>28</v>
      </c>
      <c r="D6" s="35" t="s">
        <v>187</v>
      </c>
      <c r="E6" s="34" t="s">
        <v>188</v>
      </c>
      <c r="F6" s="42">
        <v>1660000</v>
      </c>
      <c r="G6" s="42">
        <v>1660000</v>
      </c>
      <c r="H6" s="42">
        <v>1660000</v>
      </c>
      <c r="I6" s="10">
        <v>1</v>
      </c>
      <c r="J6" s="37" t="s">
        <v>112</v>
      </c>
    </row>
    <row r="7" spans="1:19" ht="30" customHeight="1" x14ac:dyDescent="0.15">
      <c r="A7" s="40" t="s">
        <v>54</v>
      </c>
      <c r="B7" s="38" t="s">
        <v>102</v>
      </c>
      <c r="C7" s="34" t="s">
        <v>28</v>
      </c>
      <c r="D7" s="35" t="s">
        <v>187</v>
      </c>
      <c r="E7" s="34" t="s">
        <v>188</v>
      </c>
      <c r="F7" s="42">
        <v>1600000</v>
      </c>
      <c r="G7" s="42">
        <v>1600000</v>
      </c>
      <c r="H7" s="42">
        <v>1600000</v>
      </c>
      <c r="I7" s="10">
        <v>1</v>
      </c>
      <c r="J7" s="37" t="s">
        <v>125</v>
      </c>
    </row>
    <row r="8" spans="1:19" ht="30" customHeight="1" x14ac:dyDescent="0.15">
      <c r="A8" s="46" t="s">
        <v>54</v>
      </c>
      <c r="B8" s="49" t="s">
        <v>127</v>
      </c>
      <c r="C8" s="50" t="s">
        <v>28</v>
      </c>
      <c r="D8" s="51" t="s">
        <v>187</v>
      </c>
      <c r="E8" s="50" t="s">
        <v>223</v>
      </c>
      <c r="F8" s="52">
        <v>1500000</v>
      </c>
      <c r="G8" s="52">
        <v>1500000</v>
      </c>
      <c r="H8" s="52">
        <v>1500000</v>
      </c>
      <c r="I8" s="45">
        <v>1</v>
      </c>
      <c r="J8" s="53" t="s">
        <v>164</v>
      </c>
    </row>
    <row r="9" spans="1:19" ht="30" customHeight="1" x14ac:dyDescent="0.15">
      <c r="A9" s="40" t="s">
        <v>55</v>
      </c>
      <c r="B9" s="33" t="s">
        <v>106</v>
      </c>
      <c r="C9" s="34" t="s">
        <v>28</v>
      </c>
      <c r="D9" s="35" t="s">
        <v>189</v>
      </c>
      <c r="E9" s="34" t="s">
        <v>190</v>
      </c>
      <c r="F9" s="42">
        <v>3600000</v>
      </c>
      <c r="G9" s="42">
        <v>3600000</v>
      </c>
      <c r="H9" s="42">
        <v>3600000</v>
      </c>
      <c r="I9" s="10">
        <v>1</v>
      </c>
      <c r="J9" s="37" t="s">
        <v>115</v>
      </c>
    </row>
    <row r="10" spans="1:19" ht="30" customHeight="1" x14ac:dyDescent="0.15">
      <c r="A10" s="40" t="s">
        <v>119</v>
      </c>
      <c r="B10" s="14" t="s">
        <v>104</v>
      </c>
      <c r="C10" s="7" t="s">
        <v>28</v>
      </c>
      <c r="D10" s="11" t="s">
        <v>195</v>
      </c>
      <c r="E10" s="7" t="s">
        <v>196</v>
      </c>
      <c r="F10" s="43">
        <v>3888500</v>
      </c>
      <c r="G10" s="43">
        <v>3888500</v>
      </c>
      <c r="H10" s="43">
        <v>3650000</v>
      </c>
      <c r="I10" s="10">
        <v>0.93866529510093866</v>
      </c>
      <c r="J10" s="15" t="s">
        <v>113</v>
      </c>
    </row>
    <row r="11" spans="1:19" ht="30" customHeight="1" x14ac:dyDescent="0.15">
      <c r="A11" s="40" t="s">
        <v>119</v>
      </c>
      <c r="B11" s="38" t="s">
        <v>109</v>
      </c>
      <c r="C11" s="34" t="s">
        <v>28</v>
      </c>
      <c r="D11" s="35" t="s">
        <v>203</v>
      </c>
      <c r="E11" s="34" t="s">
        <v>204</v>
      </c>
      <c r="F11" s="42">
        <v>7500000</v>
      </c>
      <c r="G11" s="42">
        <v>7500000</v>
      </c>
      <c r="H11" s="42">
        <v>7500000</v>
      </c>
      <c r="I11" s="10">
        <v>1</v>
      </c>
      <c r="J11" s="37" t="s">
        <v>113</v>
      </c>
    </row>
    <row r="12" spans="1:19" ht="30" customHeight="1" x14ac:dyDescent="0.15">
      <c r="A12" s="40" t="s">
        <v>54</v>
      </c>
      <c r="B12" s="33" t="s">
        <v>107</v>
      </c>
      <c r="C12" s="34" t="s">
        <v>28</v>
      </c>
      <c r="D12" s="35" t="s">
        <v>191</v>
      </c>
      <c r="E12" s="34" t="s">
        <v>192</v>
      </c>
      <c r="F12" s="42">
        <v>4400000</v>
      </c>
      <c r="G12" s="42">
        <v>4400000</v>
      </c>
      <c r="H12" s="42">
        <v>4000000</v>
      </c>
      <c r="I12" s="10">
        <v>0.90909090909090906</v>
      </c>
      <c r="J12" s="37" t="s">
        <v>116</v>
      </c>
    </row>
    <row r="13" spans="1:19" ht="30" customHeight="1" x14ac:dyDescent="0.15">
      <c r="A13" s="40" t="s">
        <v>54</v>
      </c>
      <c r="B13" s="33" t="s">
        <v>123</v>
      </c>
      <c r="C13" s="34" t="s">
        <v>28</v>
      </c>
      <c r="D13" s="35" t="s">
        <v>213</v>
      </c>
      <c r="E13" s="34" t="s">
        <v>214</v>
      </c>
      <c r="F13" s="42">
        <v>21000000</v>
      </c>
      <c r="G13" s="42">
        <v>21000000</v>
      </c>
      <c r="H13" s="42">
        <v>20000000</v>
      </c>
      <c r="I13" s="41">
        <v>0.95238095238095233</v>
      </c>
      <c r="J13" s="37" t="s">
        <v>215</v>
      </c>
    </row>
    <row r="14" spans="1:19" ht="30" customHeight="1" x14ac:dyDescent="0.15">
      <c r="A14" s="40" t="s">
        <v>55</v>
      </c>
      <c r="B14" s="38" t="s">
        <v>105</v>
      </c>
      <c r="C14" s="34" t="s">
        <v>199</v>
      </c>
      <c r="D14" s="35" t="s">
        <v>200</v>
      </c>
      <c r="E14" s="34" t="s">
        <v>201</v>
      </c>
      <c r="F14" s="42">
        <v>1507000</v>
      </c>
      <c r="G14" s="42">
        <v>1507000</v>
      </c>
      <c r="H14" s="42">
        <v>1468000</v>
      </c>
      <c r="I14" s="10">
        <v>0.97412076974120765</v>
      </c>
      <c r="J14" s="37" t="s">
        <v>114</v>
      </c>
    </row>
    <row r="15" spans="1:19" ht="30" customHeight="1" x14ac:dyDescent="0.15">
      <c r="A15" s="40" t="s">
        <v>55</v>
      </c>
      <c r="B15" s="60" t="s">
        <v>108</v>
      </c>
      <c r="C15" s="7" t="s">
        <v>199</v>
      </c>
      <c r="D15" s="11" t="s">
        <v>200</v>
      </c>
      <c r="E15" s="7" t="s">
        <v>202</v>
      </c>
      <c r="F15" s="43">
        <v>1666170</v>
      </c>
      <c r="G15" s="43">
        <v>1666170</v>
      </c>
      <c r="H15" s="43">
        <v>1666170</v>
      </c>
      <c r="I15" s="10">
        <v>1</v>
      </c>
      <c r="J15" s="15" t="s">
        <v>49</v>
      </c>
    </row>
    <row r="16" spans="1:19" ht="30" customHeight="1" x14ac:dyDescent="0.15">
      <c r="A16" s="40" t="s">
        <v>55</v>
      </c>
      <c r="B16" s="60" t="s">
        <v>111</v>
      </c>
      <c r="C16" s="7" t="s">
        <v>199</v>
      </c>
      <c r="D16" s="11" t="s">
        <v>205</v>
      </c>
      <c r="E16" s="7" t="s">
        <v>206</v>
      </c>
      <c r="F16" s="43">
        <v>3500000</v>
      </c>
      <c r="G16" s="43">
        <v>3500000</v>
      </c>
      <c r="H16" s="43">
        <v>3500000</v>
      </c>
      <c r="I16" s="10">
        <v>1</v>
      </c>
      <c r="J16" s="15" t="s">
        <v>118</v>
      </c>
    </row>
    <row r="17" spans="1:10" ht="30" customHeight="1" x14ac:dyDescent="0.15">
      <c r="A17" s="40" t="s">
        <v>54</v>
      </c>
      <c r="B17" s="60" t="s">
        <v>110</v>
      </c>
      <c r="C17" s="7" t="s">
        <v>28</v>
      </c>
      <c r="D17" s="11" t="s">
        <v>197</v>
      </c>
      <c r="E17" s="7" t="s">
        <v>198</v>
      </c>
      <c r="F17" s="43">
        <v>2145000</v>
      </c>
      <c r="G17" s="43">
        <v>2145000</v>
      </c>
      <c r="H17" s="43">
        <v>1950000</v>
      </c>
      <c r="I17" s="10">
        <v>0.90909090909090906</v>
      </c>
      <c r="J17" s="15" t="s">
        <v>117</v>
      </c>
    </row>
    <row r="18" spans="1:10" ht="30" customHeight="1" x14ac:dyDescent="0.15">
      <c r="A18" s="46" t="s">
        <v>54</v>
      </c>
      <c r="B18" s="77" t="s">
        <v>129</v>
      </c>
      <c r="C18" s="44" t="s">
        <v>28</v>
      </c>
      <c r="D18" s="47" t="s">
        <v>227</v>
      </c>
      <c r="E18" s="44" t="s">
        <v>228</v>
      </c>
      <c r="F18" s="48">
        <v>1500000</v>
      </c>
      <c r="G18" s="48">
        <v>1500000</v>
      </c>
      <c r="H18" s="48">
        <v>1500000</v>
      </c>
      <c r="I18" s="45">
        <v>1</v>
      </c>
      <c r="J18" s="78" t="s">
        <v>46</v>
      </c>
    </row>
    <row r="19" spans="1:10" ht="30" customHeight="1" x14ac:dyDescent="0.15">
      <c r="A19" s="40" t="s">
        <v>55</v>
      </c>
      <c r="B19" s="60" t="s">
        <v>207</v>
      </c>
      <c r="C19" s="7" t="s">
        <v>199</v>
      </c>
      <c r="D19" s="73" t="s">
        <v>266</v>
      </c>
      <c r="E19" s="74" t="s">
        <v>267</v>
      </c>
      <c r="F19" s="43">
        <v>1300000</v>
      </c>
      <c r="G19" s="43">
        <v>1300000</v>
      </c>
      <c r="H19" s="43">
        <v>1170000</v>
      </c>
      <c r="I19" s="10">
        <v>0.9</v>
      </c>
      <c r="J19" s="15" t="s">
        <v>118</v>
      </c>
    </row>
    <row r="20" spans="1:10" s="72" customFormat="1" ht="30" customHeight="1" x14ac:dyDescent="0.15">
      <c r="A20" s="67" t="s">
        <v>54</v>
      </c>
      <c r="B20" s="60" t="s">
        <v>261</v>
      </c>
      <c r="C20" s="68" t="str">
        <f>IF(A20="공사와 지출결의서","공사",IF(A20="용역과 지출결의서","용역","물품구입"))</f>
        <v>용역</v>
      </c>
      <c r="D20" s="69" t="s">
        <v>262</v>
      </c>
      <c r="E20" s="68" t="s">
        <v>263</v>
      </c>
      <c r="F20" s="70">
        <v>9000000</v>
      </c>
      <c r="G20" s="70">
        <v>9000000</v>
      </c>
      <c r="H20" s="70">
        <v>9000000</v>
      </c>
      <c r="I20" s="71">
        <f>H20/F20</f>
        <v>1</v>
      </c>
      <c r="J20" s="79" t="s">
        <v>264</v>
      </c>
    </row>
    <row r="21" spans="1:10" ht="30" customHeight="1" x14ac:dyDescent="0.15">
      <c r="A21" s="40" t="s">
        <v>54</v>
      </c>
      <c r="B21" s="14" t="s">
        <v>122</v>
      </c>
      <c r="C21" s="7" t="s">
        <v>28</v>
      </c>
      <c r="D21" s="73" t="s">
        <v>268</v>
      </c>
      <c r="E21" s="74" t="s">
        <v>269</v>
      </c>
      <c r="F21" s="43">
        <v>5100000</v>
      </c>
      <c r="G21" s="43">
        <v>5100000</v>
      </c>
      <c r="H21" s="43">
        <v>5000000</v>
      </c>
      <c r="I21" s="41">
        <v>0.98039215686274506</v>
      </c>
      <c r="J21" s="15" t="s">
        <v>212</v>
      </c>
    </row>
    <row r="22" spans="1:10" ht="30" customHeight="1" x14ac:dyDescent="0.15">
      <c r="A22" s="40" t="s">
        <v>54</v>
      </c>
      <c r="B22" s="14" t="s">
        <v>182</v>
      </c>
      <c r="C22" s="7" t="s">
        <v>28</v>
      </c>
      <c r="D22" s="11" t="s">
        <v>211</v>
      </c>
      <c r="E22" s="7" t="s">
        <v>216</v>
      </c>
      <c r="F22" s="43">
        <v>2420000</v>
      </c>
      <c r="G22" s="43">
        <v>2420000</v>
      </c>
      <c r="H22" s="43">
        <v>2420000</v>
      </c>
      <c r="I22" s="41">
        <v>1</v>
      </c>
      <c r="J22" s="15" t="s">
        <v>125</v>
      </c>
    </row>
    <row r="23" spans="1:10" ht="30" customHeight="1" x14ac:dyDescent="0.15">
      <c r="A23" s="40" t="s">
        <v>54</v>
      </c>
      <c r="B23" s="14" t="s">
        <v>183</v>
      </c>
      <c r="C23" s="7" t="s">
        <v>28</v>
      </c>
      <c r="D23" s="11" t="s">
        <v>211</v>
      </c>
      <c r="E23" s="7" t="s">
        <v>216</v>
      </c>
      <c r="F23" s="43">
        <v>2630000</v>
      </c>
      <c r="G23" s="43">
        <v>2630000</v>
      </c>
      <c r="H23" s="43">
        <v>2630000</v>
      </c>
      <c r="I23" s="41">
        <v>1</v>
      </c>
      <c r="J23" s="15" t="s">
        <v>125</v>
      </c>
    </row>
    <row r="24" spans="1:10" ht="30" customHeight="1" x14ac:dyDescent="0.15">
      <c r="A24" s="40" t="s">
        <v>54</v>
      </c>
      <c r="B24" s="14" t="s">
        <v>120</v>
      </c>
      <c r="C24" s="7" t="s">
        <v>28</v>
      </c>
      <c r="D24" s="11" t="s">
        <v>208</v>
      </c>
      <c r="E24" s="7" t="s">
        <v>209</v>
      </c>
      <c r="F24" s="43">
        <v>2145000</v>
      </c>
      <c r="G24" s="43">
        <v>2145000</v>
      </c>
      <c r="H24" s="43">
        <v>2000000</v>
      </c>
      <c r="I24" s="41">
        <v>0.93240093240093236</v>
      </c>
      <c r="J24" s="15" t="s">
        <v>117</v>
      </c>
    </row>
    <row r="25" spans="1:10" ht="30" customHeight="1" thickBot="1" x14ac:dyDescent="0.2">
      <c r="A25" s="40" t="s">
        <v>54</v>
      </c>
      <c r="B25" s="80" t="s">
        <v>121</v>
      </c>
      <c r="C25" s="16" t="s">
        <v>28</v>
      </c>
      <c r="D25" s="81" t="s">
        <v>208</v>
      </c>
      <c r="E25" s="82" t="s">
        <v>281</v>
      </c>
      <c r="F25" s="83">
        <v>4000000</v>
      </c>
      <c r="G25" s="83">
        <v>4000000</v>
      </c>
      <c r="H25" s="83">
        <v>4000000</v>
      </c>
      <c r="I25" s="84">
        <v>1</v>
      </c>
      <c r="J25" s="19" t="s">
        <v>210</v>
      </c>
    </row>
  </sheetData>
  <autoFilter ref="A5:J5" xr:uid="{E01CB58A-60F7-4CBB-B8A2-262E3FE4DF7A}">
    <sortState xmlns:xlrd2="http://schemas.microsoft.com/office/spreadsheetml/2017/richdata2" ref="A6:J25">
      <sortCondition ref="D5"/>
    </sortState>
  </autoFilter>
  <mergeCells count="2">
    <mergeCell ref="B2:J2"/>
    <mergeCell ref="I4:J4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D8C4-846B-4BAE-959A-3F8A1AD28CC4}">
  <sheetPr>
    <pageSetUpPr fitToPage="1"/>
  </sheetPr>
  <dimension ref="A2:S45"/>
  <sheetViews>
    <sheetView tabSelected="1" topLeftCell="B1" zoomScale="85" zoomScaleNormal="85" zoomScaleSheetLayoutView="85" workbookViewId="0">
      <selection activeCell="J16" sqref="J16"/>
    </sheetView>
  </sheetViews>
  <sheetFormatPr defaultColWidth="5.109375" defaultRowHeight="13.5" x14ac:dyDescent="0.15"/>
  <cols>
    <col min="1" max="1" width="13.33203125" style="3" hidden="1" customWidth="1"/>
    <col min="2" max="2" width="86" style="12" bestFit="1" customWidth="1"/>
    <col min="3" max="3" width="8.88671875" style="1" bestFit="1" customWidth="1"/>
    <col min="4" max="4" width="12" style="2" bestFit="1" customWidth="1"/>
    <col min="5" max="5" width="12" style="3" bestFit="1" customWidth="1"/>
    <col min="6" max="8" width="12" style="4" bestFit="1" customWidth="1"/>
    <col min="9" max="9" width="10.44140625" style="5" bestFit="1" customWidth="1"/>
    <col min="10" max="10" width="16" style="3" customWidth="1"/>
    <col min="11" max="11" width="5" style="3" bestFit="1" customWidth="1"/>
    <col min="12" max="12" width="27.21875" style="3" bestFit="1" customWidth="1"/>
    <col min="13" max="16384" width="5.109375" style="3"/>
  </cols>
  <sheetData>
    <row r="2" spans="1:19" s="6" customFormat="1" ht="27" x14ac:dyDescent="0.15">
      <c r="B2" s="76" t="s">
        <v>282</v>
      </c>
      <c r="C2" s="76"/>
      <c r="D2" s="76"/>
      <c r="E2" s="76"/>
      <c r="F2" s="76"/>
      <c r="G2" s="76"/>
      <c r="H2" s="76"/>
      <c r="I2" s="76"/>
      <c r="J2" s="76"/>
      <c r="K2" s="13"/>
      <c r="L2" s="13"/>
      <c r="M2" s="13"/>
      <c r="N2" s="13"/>
      <c r="O2" s="13"/>
      <c r="P2" s="13"/>
      <c r="Q2" s="13"/>
      <c r="R2" s="13"/>
      <c r="S2" s="13"/>
    </row>
    <row r="4" spans="1:19" ht="14.25" thickBot="1" x14ac:dyDescent="0.2">
      <c r="I4" s="75" t="s">
        <v>7</v>
      </c>
      <c r="J4" s="75"/>
    </row>
    <row r="5" spans="1:19" ht="32.25" customHeight="1" thickBot="1" x14ac:dyDescent="0.2">
      <c r="A5" s="3" t="s">
        <v>74</v>
      </c>
      <c r="B5" s="27" t="s">
        <v>26</v>
      </c>
      <c r="C5" s="28" t="s">
        <v>0</v>
      </c>
      <c r="D5" s="29" t="s">
        <v>1</v>
      </c>
      <c r="E5" s="28" t="s">
        <v>25</v>
      </c>
      <c r="F5" s="30" t="s">
        <v>2</v>
      </c>
      <c r="G5" s="30" t="s">
        <v>3</v>
      </c>
      <c r="H5" s="30" t="s">
        <v>4</v>
      </c>
      <c r="I5" s="31" t="s">
        <v>5</v>
      </c>
      <c r="J5" s="32" t="s">
        <v>6</v>
      </c>
    </row>
    <row r="6" spans="1:19" ht="30" customHeight="1" thickTop="1" x14ac:dyDescent="0.15">
      <c r="A6" s="40" t="s">
        <v>54</v>
      </c>
      <c r="B6" s="14" t="s">
        <v>184</v>
      </c>
      <c r="C6" s="7" t="s">
        <v>28</v>
      </c>
      <c r="D6" s="11" t="s">
        <v>217</v>
      </c>
      <c r="E6" s="7" t="s">
        <v>218</v>
      </c>
      <c r="F6" s="43">
        <v>2100000</v>
      </c>
      <c r="G6" s="43">
        <v>2100000</v>
      </c>
      <c r="H6" s="43">
        <v>2100000</v>
      </c>
      <c r="I6" s="41">
        <v>1</v>
      </c>
      <c r="J6" s="15" t="s">
        <v>124</v>
      </c>
    </row>
    <row r="7" spans="1:19" ht="30" customHeight="1" x14ac:dyDescent="0.15">
      <c r="A7" s="40" t="s">
        <v>54</v>
      </c>
      <c r="B7" s="14" t="s">
        <v>186</v>
      </c>
      <c r="C7" s="7" t="s">
        <v>28</v>
      </c>
      <c r="D7" s="11" t="s">
        <v>221</v>
      </c>
      <c r="E7" s="7" t="s">
        <v>222</v>
      </c>
      <c r="F7" s="43">
        <v>2700000</v>
      </c>
      <c r="G7" s="43">
        <v>2700000</v>
      </c>
      <c r="H7" s="43">
        <v>2700000</v>
      </c>
      <c r="I7" s="41">
        <v>1</v>
      </c>
      <c r="J7" s="15" t="s">
        <v>124</v>
      </c>
    </row>
    <row r="8" spans="1:19" ht="30" customHeight="1" x14ac:dyDescent="0.15">
      <c r="A8" s="40" t="s">
        <v>54</v>
      </c>
      <c r="B8" s="14" t="s">
        <v>185</v>
      </c>
      <c r="C8" s="7" t="s">
        <v>28</v>
      </c>
      <c r="D8" s="11" t="s">
        <v>219</v>
      </c>
      <c r="E8" s="7" t="s">
        <v>220</v>
      </c>
      <c r="F8" s="43">
        <v>3000000</v>
      </c>
      <c r="G8" s="43">
        <v>3000000</v>
      </c>
      <c r="H8" s="43">
        <v>3000000</v>
      </c>
      <c r="I8" s="41">
        <v>1</v>
      </c>
      <c r="J8" s="15" t="s">
        <v>124</v>
      </c>
    </row>
    <row r="9" spans="1:19" ht="30" customHeight="1" x14ac:dyDescent="0.15">
      <c r="A9" s="46" t="s">
        <v>54</v>
      </c>
      <c r="B9" s="77" t="s">
        <v>126</v>
      </c>
      <c r="C9" s="44" t="s">
        <v>28</v>
      </c>
      <c r="D9" s="47" t="s">
        <v>180</v>
      </c>
      <c r="E9" s="7" t="s">
        <v>181</v>
      </c>
      <c r="F9" s="48">
        <v>1974500</v>
      </c>
      <c r="G9" s="48">
        <v>1974500</v>
      </c>
      <c r="H9" s="48">
        <v>1974500</v>
      </c>
      <c r="I9" s="45">
        <v>1</v>
      </c>
      <c r="J9" s="78" t="s">
        <v>163</v>
      </c>
    </row>
    <row r="10" spans="1:19" ht="30" customHeight="1" x14ac:dyDescent="0.15">
      <c r="A10" s="46" t="s">
        <v>55</v>
      </c>
      <c r="B10" s="77" t="s">
        <v>128</v>
      </c>
      <c r="C10" s="44" t="s">
        <v>199</v>
      </c>
      <c r="D10" s="47" t="s">
        <v>225</v>
      </c>
      <c r="E10" s="44" t="s">
        <v>226</v>
      </c>
      <c r="F10" s="48">
        <v>2718100</v>
      </c>
      <c r="G10" s="48">
        <v>2718100</v>
      </c>
      <c r="H10" s="48">
        <v>2581600</v>
      </c>
      <c r="I10" s="45">
        <v>0.94978109708987901</v>
      </c>
      <c r="J10" s="78" t="s">
        <v>166</v>
      </c>
    </row>
    <row r="11" spans="1:19" ht="30" customHeight="1" x14ac:dyDescent="0.15">
      <c r="A11" s="46" t="s">
        <v>54</v>
      </c>
      <c r="B11" s="77" t="s">
        <v>130</v>
      </c>
      <c r="C11" s="44" t="s">
        <v>28</v>
      </c>
      <c r="D11" s="47" t="s">
        <v>229</v>
      </c>
      <c r="E11" s="44" t="s">
        <v>230</v>
      </c>
      <c r="F11" s="48">
        <v>2500000</v>
      </c>
      <c r="G11" s="48">
        <v>2500000</v>
      </c>
      <c r="H11" s="48">
        <v>2500000</v>
      </c>
      <c r="I11" s="45">
        <v>1</v>
      </c>
      <c r="J11" s="78" t="s">
        <v>167</v>
      </c>
    </row>
    <row r="12" spans="1:19" ht="30" customHeight="1" x14ac:dyDescent="0.15">
      <c r="A12" s="46" t="s">
        <v>54</v>
      </c>
      <c r="B12" s="77" t="s">
        <v>131</v>
      </c>
      <c r="C12" s="44" t="s">
        <v>28</v>
      </c>
      <c r="D12" s="47" t="s">
        <v>231</v>
      </c>
      <c r="E12" s="44" t="s">
        <v>232</v>
      </c>
      <c r="F12" s="48">
        <v>1000000</v>
      </c>
      <c r="G12" s="48">
        <v>1000000</v>
      </c>
      <c r="H12" s="48">
        <v>1000000</v>
      </c>
      <c r="I12" s="45">
        <v>1</v>
      </c>
      <c r="J12" s="78" t="s">
        <v>124</v>
      </c>
    </row>
    <row r="13" spans="1:19" ht="30" customHeight="1" x14ac:dyDescent="0.15">
      <c r="A13" s="46" t="s">
        <v>54</v>
      </c>
      <c r="B13" s="77" t="s">
        <v>132</v>
      </c>
      <c r="C13" s="44" t="s">
        <v>28</v>
      </c>
      <c r="D13" s="47" t="s">
        <v>231</v>
      </c>
      <c r="E13" s="44" t="s">
        <v>232</v>
      </c>
      <c r="F13" s="48">
        <v>2500000</v>
      </c>
      <c r="G13" s="48">
        <v>2500000</v>
      </c>
      <c r="H13" s="48">
        <v>2500000</v>
      </c>
      <c r="I13" s="45">
        <v>1</v>
      </c>
      <c r="J13" s="78" t="s">
        <v>124</v>
      </c>
    </row>
    <row r="14" spans="1:19" ht="30" customHeight="1" x14ac:dyDescent="0.15">
      <c r="A14" s="46" t="s">
        <v>54</v>
      </c>
      <c r="B14" s="77" t="s">
        <v>145</v>
      </c>
      <c r="C14" s="44" t="s">
        <v>28</v>
      </c>
      <c r="D14" s="47" t="s">
        <v>245</v>
      </c>
      <c r="E14" s="44" t="s">
        <v>246</v>
      </c>
      <c r="F14" s="48">
        <v>3000000</v>
      </c>
      <c r="G14" s="48">
        <v>3000000</v>
      </c>
      <c r="H14" s="48">
        <v>3000000</v>
      </c>
      <c r="I14" s="45">
        <v>1</v>
      </c>
      <c r="J14" s="78" t="s">
        <v>170</v>
      </c>
    </row>
    <row r="15" spans="1:19" ht="30" customHeight="1" x14ac:dyDescent="0.15">
      <c r="A15" s="46" t="s">
        <v>54</v>
      </c>
      <c r="B15" s="77" t="s">
        <v>139</v>
      </c>
      <c r="C15" s="44" t="s">
        <v>28</v>
      </c>
      <c r="D15" s="47" t="s">
        <v>238</v>
      </c>
      <c r="E15" s="44" t="s">
        <v>239</v>
      </c>
      <c r="F15" s="48">
        <v>1000000</v>
      </c>
      <c r="G15" s="48">
        <v>1000000</v>
      </c>
      <c r="H15" s="48">
        <v>1000000</v>
      </c>
      <c r="I15" s="45">
        <v>1</v>
      </c>
      <c r="J15" s="78" t="s">
        <v>117</v>
      </c>
    </row>
    <row r="16" spans="1:19" ht="30" customHeight="1" x14ac:dyDescent="0.15">
      <c r="A16" s="46" t="s">
        <v>54</v>
      </c>
      <c r="B16" s="77" t="s">
        <v>140</v>
      </c>
      <c r="C16" s="44" t="s">
        <v>28</v>
      </c>
      <c r="D16" s="47" t="s">
        <v>240</v>
      </c>
      <c r="E16" s="44" t="s">
        <v>241</v>
      </c>
      <c r="F16" s="48">
        <v>1260000</v>
      </c>
      <c r="G16" s="48">
        <v>1260000</v>
      </c>
      <c r="H16" s="48">
        <v>1200000</v>
      </c>
      <c r="I16" s="45">
        <v>0.95238095238095233</v>
      </c>
      <c r="J16" s="78" t="s">
        <v>117</v>
      </c>
    </row>
    <row r="17" spans="1:12" ht="30" customHeight="1" x14ac:dyDescent="0.15">
      <c r="A17" s="46" t="s">
        <v>54</v>
      </c>
      <c r="B17" s="77" t="s">
        <v>143</v>
      </c>
      <c r="C17" s="44" t="s">
        <v>28</v>
      </c>
      <c r="D17" s="47" t="s">
        <v>240</v>
      </c>
      <c r="E17" s="44" t="s">
        <v>241</v>
      </c>
      <c r="F17" s="48">
        <v>2780000</v>
      </c>
      <c r="G17" s="48">
        <v>2780000</v>
      </c>
      <c r="H17" s="48">
        <v>2650000</v>
      </c>
      <c r="I17" s="45">
        <v>0.9532374100719424</v>
      </c>
      <c r="J17" s="78" t="s">
        <v>117</v>
      </c>
    </row>
    <row r="18" spans="1:12" ht="30" customHeight="1" x14ac:dyDescent="0.15">
      <c r="A18" s="46" t="s">
        <v>54</v>
      </c>
      <c r="B18" s="77" t="s">
        <v>136</v>
      </c>
      <c r="C18" s="44" t="s">
        <v>28</v>
      </c>
      <c r="D18" s="47" t="s">
        <v>237</v>
      </c>
      <c r="E18" s="44" t="s">
        <v>236</v>
      </c>
      <c r="F18" s="48">
        <v>1910000</v>
      </c>
      <c r="G18" s="48">
        <v>1910000</v>
      </c>
      <c r="H18" s="48">
        <v>1815000</v>
      </c>
      <c r="I18" s="45">
        <v>0.95026178010471207</v>
      </c>
      <c r="J18" s="78" t="s">
        <v>163</v>
      </c>
    </row>
    <row r="19" spans="1:12" ht="30" customHeight="1" x14ac:dyDescent="0.15">
      <c r="A19" s="46" t="s">
        <v>54</v>
      </c>
      <c r="B19" s="77" t="s">
        <v>135</v>
      </c>
      <c r="C19" s="44" t="s">
        <v>28</v>
      </c>
      <c r="D19" s="47" t="s">
        <v>235</v>
      </c>
      <c r="E19" s="44" t="s">
        <v>236</v>
      </c>
      <c r="F19" s="48">
        <v>1970000</v>
      </c>
      <c r="G19" s="48">
        <v>1970000</v>
      </c>
      <c r="H19" s="48">
        <v>1870000</v>
      </c>
      <c r="I19" s="45">
        <v>0.949238578680203</v>
      </c>
      <c r="J19" s="78" t="s">
        <v>163</v>
      </c>
      <c r="L19" s="4"/>
    </row>
    <row r="20" spans="1:12" ht="30" customHeight="1" x14ac:dyDescent="0.15">
      <c r="A20" s="46" t="s">
        <v>55</v>
      </c>
      <c r="B20" s="77" t="s">
        <v>142</v>
      </c>
      <c r="C20" s="44" t="s">
        <v>199</v>
      </c>
      <c r="D20" s="47" t="s">
        <v>235</v>
      </c>
      <c r="E20" s="44" t="s">
        <v>242</v>
      </c>
      <c r="F20" s="48">
        <v>1500000</v>
      </c>
      <c r="G20" s="48">
        <v>1500000</v>
      </c>
      <c r="H20" s="48">
        <v>1500000</v>
      </c>
      <c r="I20" s="45">
        <v>1</v>
      </c>
      <c r="J20" s="78" t="s">
        <v>118</v>
      </c>
    </row>
    <row r="21" spans="1:12" ht="30" customHeight="1" x14ac:dyDescent="0.15">
      <c r="A21" s="46" t="s">
        <v>54</v>
      </c>
      <c r="B21" s="77" t="s">
        <v>134</v>
      </c>
      <c r="C21" s="44" t="s">
        <v>28</v>
      </c>
      <c r="D21" s="47" t="s">
        <v>233</v>
      </c>
      <c r="E21" s="44" t="s">
        <v>234</v>
      </c>
      <c r="F21" s="48">
        <v>2080000</v>
      </c>
      <c r="G21" s="48">
        <v>2080000</v>
      </c>
      <c r="H21" s="48">
        <v>1976000</v>
      </c>
      <c r="I21" s="45">
        <v>0.95</v>
      </c>
      <c r="J21" s="78" t="s">
        <v>163</v>
      </c>
    </row>
    <row r="22" spans="1:12" ht="30" customHeight="1" x14ac:dyDescent="0.15">
      <c r="A22" s="46" t="s">
        <v>54</v>
      </c>
      <c r="B22" s="77" t="s">
        <v>138</v>
      </c>
      <c r="C22" s="44" t="s">
        <v>28</v>
      </c>
      <c r="D22" s="47" t="s">
        <v>233</v>
      </c>
      <c r="E22" s="44" t="s">
        <v>234</v>
      </c>
      <c r="F22" s="48">
        <v>2079000</v>
      </c>
      <c r="G22" s="48">
        <v>2079000</v>
      </c>
      <c r="H22" s="48">
        <v>1980000</v>
      </c>
      <c r="I22" s="45">
        <v>0.95238095238095233</v>
      </c>
      <c r="J22" s="78" t="s">
        <v>117</v>
      </c>
    </row>
    <row r="23" spans="1:12" ht="30" customHeight="1" x14ac:dyDescent="0.15">
      <c r="A23" s="46" t="s">
        <v>54</v>
      </c>
      <c r="B23" s="77" t="s">
        <v>146</v>
      </c>
      <c r="C23" s="44" t="s">
        <v>28</v>
      </c>
      <c r="D23" s="47" t="s">
        <v>233</v>
      </c>
      <c r="E23" s="44" t="s">
        <v>247</v>
      </c>
      <c r="F23" s="48">
        <v>7000000</v>
      </c>
      <c r="G23" s="48">
        <v>7000000</v>
      </c>
      <c r="H23" s="48">
        <v>7000000</v>
      </c>
      <c r="I23" s="45">
        <v>1</v>
      </c>
      <c r="J23" s="78" t="s">
        <v>171</v>
      </c>
    </row>
    <row r="24" spans="1:12" ht="30" customHeight="1" x14ac:dyDescent="0.15">
      <c r="A24" s="46" t="s">
        <v>55</v>
      </c>
      <c r="B24" s="77" t="s">
        <v>155</v>
      </c>
      <c r="C24" s="44" t="s">
        <v>199</v>
      </c>
      <c r="D24" s="47" t="s">
        <v>254</v>
      </c>
      <c r="E24" s="44" t="s">
        <v>255</v>
      </c>
      <c r="F24" s="48">
        <v>5000000</v>
      </c>
      <c r="G24" s="48">
        <v>5000000</v>
      </c>
      <c r="H24" s="48">
        <v>5000000</v>
      </c>
      <c r="I24" s="45">
        <v>1</v>
      </c>
      <c r="J24" s="78" t="s">
        <v>118</v>
      </c>
    </row>
    <row r="25" spans="1:12" ht="30" customHeight="1" x14ac:dyDescent="0.15">
      <c r="A25" s="46" t="s">
        <v>55</v>
      </c>
      <c r="B25" s="77" t="s">
        <v>154</v>
      </c>
      <c r="C25" s="44" t="s">
        <v>199</v>
      </c>
      <c r="D25" s="47" t="s">
        <v>252</v>
      </c>
      <c r="E25" s="44" t="s">
        <v>253</v>
      </c>
      <c r="F25" s="48">
        <v>2376000</v>
      </c>
      <c r="G25" s="48">
        <v>2376000</v>
      </c>
      <c r="H25" s="48">
        <v>2376000</v>
      </c>
      <c r="I25" s="45">
        <v>1</v>
      </c>
      <c r="J25" s="78" t="s">
        <v>174</v>
      </c>
    </row>
    <row r="26" spans="1:12" ht="30" customHeight="1" x14ac:dyDescent="0.15">
      <c r="A26" s="46" t="s">
        <v>54</v>
      </c>
      <c r="B26" s="77" t="s">
        <v>144</v>
      </c>
      <c r="C26" s="44" t="s">
        <v>28</v>
      </c>
      <c r="D26" s="47" t="s">
        <v>243</v>
      </c>
      <c r="E26" s="44" t="s">
        <v>244</v>
      </c>
      <c r="F26" s="48">
        <v>1245000</v>
      </c>
      <c r="G26" s="48">
        <v>1245000</v>
      </c>
      <c r="H26" s="48">
        <v>1175000</v>
      </c>
      <c r="I26" s="45">
        <v>0.94377510040160639</v>
      </c>
      <c r="J26" s="78" t="s">
        <v>169</v>
      </c>
    </row>
    <row r="27" spans="1:12" ht="30" customHeight="1" x14ac:dyDescent="0.15">
      <c r="A27" s="46" t="s">
        <v>55</v>
      </c>
      <c r="B27" s="77" t="s">
        <v>150</v>
      </c>
      <c r="C27" s="44" t="s">
        <v>199</v>
      </c>
      <c r="D27" s="47" t="s">
        <v>243</v>
      </c>
      <c r="E27" s="44" t="s">
        <v>248</v>
      </c>
      <c r="F27" s="48">
        <v>2000000</v>
      </c>
      <c r="G27" s="48">
        <v>2000000</v>
      </c>
      <c r="H27" s="48">
        <v>2000000</v>
      </c>
      <c r="I27" s="45">
        <v>1</v>
      </c>
      <c r="J27" s="78" t="s">
        <v>172</v>
      </c>
    </row>
    <row r="28" spans="1:12" ht="30" customHeight="1" x14ac:dyDescent="0.15">
      <c r="A28" s="46" t="s">
        <v>55</v>
      </c>
      <c r="B28" s="77" t="s">
        <v>151</v>
      </c>
      <c r="C28" s="44" t="s">
        <v>199</v>
      </c>
      <c r="D28" s="47" t="s">
        <v>243</v>
      </c>
      <c r="E28" s="44" t="s">
        <v>248</v>
      </c>
      <c r="F28" s="48">
        <v>2500000</v>
      </c>
      <c r="G28" s="48">
        <v>2500000</v>
      </c>
      <c r="H28" s="48">
        <v>2500000</v>
      </c>
      <c r="I28" s="45">
        <v>1</v>
      </c>
      <c r="J28" s="78" t="s">
        <v>173</v>
      </c>
    </row>
    <row r="29" spans="1:12" ht="30" customHeight="1" x14ac:dyDescent="0.15">
      <c r="A29" s="46" t="s">
        <v>55</v>
      </c>
      <c r="B29" s="77" t="s">
        <v>157</v>
      </c>
      <c r="C29" s="44" t="s">
        <v>199</v>
      </c>
      <c r="D29" s="47" t="s">
        <v>243</v>
      </c>
      <c r="E29" s="44" t="s">
        <v>244</v>
      </c>
      <c r="F29" s="48">
        <v>1120000</v>
      </c>
      <c r="G29" s="48">
        <v>1120000</v>
      </c>
      <c r="H29" s="48">
        <v>1020000</v>
      </c>
      <c r="I29" s="45">
        <v>0.9107142857142857</v>
      </c>
      <c r="J29" s="78" t="s">
        <v>175</v>
      </c>
    </row>
    <row r="30" spans="1:12" ht="30" customHeight="1" x14ac:dyDescent="0.15">
      <c r="A30" s="46" t="s">
        <v>54</v>
      </c>
      <c r="B30" s="77" t="s">
        <v>159</v>
      </c>
      <c r="C30" s="44" t="s">
        <v>28</v>
      </c>
      <c r="D30" s="47" t="s">
        <v>258</v>
      </c>
      <c r="E30" s="44" t="s">
        <v>259</v>
      </c>
      <c r="F30" s="48">
        <v>2000000</v>
      </c>
      <c r="G30" s="48">
        <v>2000000</v>
      </c>
      <c r="H30" s="48">
        <v>2000000</v>
      </c>
      <c r="I30" s="45">
        <v>1</v>
      </c>
      <c r="J30" s="78" t="s">
        <v>177</v>
      </c>
      <c r="L30" s="4"/>
    </row>
    <row r="31" spans="1:12" ht="30" customHeight="1" x14ac:dyDescent="0.15">
      <c r="A31" s="46" t="s">
        <v>54</v>
      </c>
      <c r="B31" s="77" t="s">
        <v>153</v>
      </c>
      <c r="C31" s="44" t="s">
        <v>28</v>
      </c>
      <c r="D31" s="47" t="s">
        <v>246</v>
      </c>
      <c r="E31" s="44" t="s">
        <v>251</v>
      </c>
      <c r="F31" s="48">
        <v>3700000</v>
      </c>
      <c r="G31" s="48">
        <v>3700000</v>
      </c>
      <c r="H31" s="48">
        <v>3700000</v>
      </c>
      <c r="I31" s="45">
        <v>1</v>
      </c>
      <c r="J31" s="78" t="s">
        <v>124</v>
      </c>
    </row>
    <row r="32" spans="1:12" ht="30" customHeight="1" x14ac:dyDescent="0.15">
      <c r="A32" s="46" t="s">
        <v>54</v>
      </c>
      <c r="B32" s="77" t="s">
        <v>158</v>
      </c>
      <c r="C32" s="44" t="s">
        <v>28</v>
      </c>
      <c r="D32" s="47" t="s">
        <v>246</v>
      </c>
      <c r="E32" s="44" t="s">
        <v>257</v>
      </c>
      <c r="F32" s="48">
        <v>4200000</v>
      </c>
      <c r="G32" s="48">
        <v>4200000</v>
      </c>
      <c r="H32" s="48">
        <v>4200000</v>
      </c>
      <c r="I32" s="45">
        <v>1</v>
      </c>
      <c r="J32" s="78" t="s">
        <v>176</v>
      </c>
    </row>
    <row r="33" spans="1:10" ht="30" customHeight="1" x14ac:dyDescent="0.15">
      <c r="A33" s="46" t="s">
        <v>54</v>
      </c>
      <c r="B33" s="77" t="s">
        <v>161</v>
      </c>
      <c r="C33" s="44" t="s">
        <v>28</v>
      </c>
      <c r="D33" s="47" t="s">
        <v>246</v>
      </c>
      <c r="E33" s="44" t="s">
        <v>260</v>
      </c>
      <c r="F33" s="48">
        <v>1000000</v>
      </c>
      <c r="G33" s="48">
        <v>1000000</v>
      </c>
      <c r="H33" s="48">
        <v>1000000</v>
      </c>
      <c r="I33" s="45">
        <v>1</v>
      </c>
      <c r="J33" s="78" t="s">
        <v>177</v>
      </c>
    </row>
    <row r="34" spans="1:10" ht="30" customHeight="1" x14ac:dyDescent="0.15">
      <c r="A34" s="46" t="s">
        <v>54</v>
      </c>
      <c r="B34" s="77" t="s">
        <v>152</v>
      </c>
      <c r="C34" s="44" t="s">
        <v>28</v>
      </c>
      <c r="D34" s="47" t="s">
        <v>249</v>
      </c>
      <c r="E34" s="44" t="s">
        <v>250</v>
      </c>
      <c r="F34" s="48">
        <v>2090000</v>
      </c>
      <c r="G34" s="48">
        <v>2090000</v>
      </c>
      <c r="H34" s="48">
        <v>1980000</v>
      </c>
      <c r="I34" s="45">
        <v>0.94736842105263153</v>
      </c>
      <c r="J34" s="78" t="s">
        <v>117</v>
      </c>
    </row>
    <row r="35" spans="1:10" ht="30" customHeight="1" x14ac:dyDescent="0.15">
      <c r="A35" s="46" t="s">
        <v>54</v>
      </c>
      <c r="B35" s="77" t="s">
        <v>156</v>
      </c>
      <c r="C35" s="44" t="s">
        <v>28</v>
      </c>
      <c r="D35" s="47" t="s">
        <v>249</v>
      </c>
      <c r="E35" s="44" t="s">
        <v>256</v>
      </c>
      <c r="F35" s="48">
        <v>6930000</v>
      </c>
      <c r="G35" s="48">
        <v>6930000</v>
      </c>
      <c r="H35" s="48">
        <v>6600000</v>
      </c>
      <c r="I35" s="45">
        <v>0.95238095238095233</v>
      </c>
      <c r="J35" s="78" t="s">
        <v>163</v>
      </c>
    </row>
    <row r="36" spans="1:10" s="66" customFormat="1" ht="30" customHeight="1" x14ac:dyDescent="0.15">
      <c r="A36" s="61" t="s">
        <v>54</v>
      </c>
      <c r="B36" s="85" t="s">
        <v>160</v>
      </c>
      <c r="C36" s="62" t="str">
        <f>IF(A36="공사와 지출결의서","공사",IF(A36="용역과 지출결의서","용역","물품구입"))</f>
        <v>용역</v>
      </c>
      <c r="D36" s="63" t="s">
        <v>179</v>
      </c>
      <c r="E36" s="62" t="s">
        <v>265</v>
      </c>
      <c r="F36" s="64">
        <v>2000000</v>
      </c>
      <c r="G36" s="64">
        <f>+F36</f>
        <v>2000000</v>
      </c>
      <c r="H36" s="64">
        <v>2000000</v>
      </c>
      <c r="I36" s="65">
        <f>H36/F36</f>
        <v>1</v>
      </c>
      <c r="J36" s="86" t="s">
        <v>117</v>
      </c>
    </row>
    <row r="37" spans="1:10" ht="30" customHeight="1" x14ac:dyDescent="0.15">
      <c r="A37" s="46" t="s">
        <v>54</v>
      </c>
      <c r="B37" s="77" t="s">
        <v>224</v>
      </c>
      <c r="C37" s="44" t="s">
        <v>28</v>
      </c>
      <c r="D37" s="8" t="s">
        <v>270</v>
      </c>
      <c r="E37" s="7" t="s">
        <v>271</v>
      </c>
      <c r="F37" s="48">
        <v>1680000</v>
      </c>
      <c r="G37" s="48">
        <v>1680000</v>
      </c>
      <c r="H37" s="48">
        <v>1680000</v>
      </c>
      <c r="I37" s="45">
        <v>1</v>
      </c>
      <c r="J37" s="78" t="s">
        <v>165</v>
      </c>
    </row>
    <row r="38" spans="1:10" ht="30" customHeight="1" x14ac:dyDescent="0.15">
      <c r="A38" s="46" t="s">
        <v>54</v>
      </c>
      <c r="B38" s="77" t="s">
        <v>133</v>
      </c>
      <c r="C38" s="44" t="s">
        <v>28</v>
      </c>
      <c r="D38" s="8" t="s">
        <v>270</v>
      </c>
      <c r="E38" s="7" t="s">
        <v>272</v>
      </c>
      <c r="F38" s="48">
        <v>2377000</v>
      </c>
      <c r="G38" s="48">
        <v>2377000</v>
      </c>
      <c r="H38" s="48">
        <v>2311000</v>
      </c>
      <c r="I38" s="45">
        <v>0.97223390828775769</v>
      </c>
      <c r="J38" s="78" t="s">
        <v>48</v>
      </c>
    </row>
    <row r="39" spans="1:10" ht="30" customHeight="1" x14ac:dyDescent="0.15">
      <c r="A39" s="46" t="s">
        <v>54</v>
      </c>
      <c r="B39" s="77" t="s">
        <v>137</v>
      </c>
      <c r="C39" s="44" t="s">
        <v>28</v>
      </c>
      <c r="D39" s="63" t="s">
        <v>273</v>
      </c>
      <c r="E39" s="62" t="s">
        <v>274</v>
      </c>
      <c r="F39" s="48">
        <v>1490000</v>
      </c>
      <c r="G39" s="48">
        <v>1490000</v>
      </c>
      <c r="H39" s="48">
        <v>1410000</v>
      </c>
      <c r="I39" s="45">
        <v>0.94630872483221473</v>
      </c>
      <c r="J39" s="78" t="s">
        <v>168</v>
      </c>
    </row>
    <row r="40" spans="1:10" ht="30" customHeight="1" x14ac:dyDescent="0.15">
      <c r="A40" s="46" t="s">
        <v>54</v>
      </c>
      <c r="B40" s="77" t="s">
        <v>137</v>
      </c>
      <c r="C40" s="44" t="s">
        <v>28</v>
      </c>
      <c r="D40" s="63" t="s">
        <v>273</v>
      </c>
      <c r="E40" s="62" t="s">
        <v>274</v>
      </c>
      <c r="F40" s="48">
        <v>1700000</v>
      </c>
      <c r="G40" s="48">
        <v>1700000</v>
      </c>
      <c r="H40" s="48">
        <v>1600000</v>
      </c>
      <c r="I40" s="45">
        <v>0.94117647058823528</v>
      </c>
      <c r="J40" s="78" t="s">
        <v>168</v>
      </c>
    </row>
    <row r="41" spans="1:10" ht="30" customHeight="1" x14ac:dyDescent="0.15">
      <c r="A41" s="46" t="s">
        <v>54</v>
      </c>
      <c r="B41" s="77" t="s">
        <v>141</v>
      </c>
      <c r="C41" s="44" t="s">
        <v>28</v>
      </c>
      <c r="D41" s="63" t="s">
        <v>275</v>
      </c>
      <c r="E41" s="62" t="s">
        <v>276</v>
      </c>
      <c r="F41" s="48">
        <v>1000000</v>
      </c>
      <c r="G41" s="48">
        <v>1000000</v>
      </c>
      <c r="H41" s="48">
        <v>1000000</v>
      </c>
      <c r="I41" s="45">
        <v>1</v>
      </c>
      <c r="J41" s="78" t="s">
        <v>117</v>
      </c>
    </row>
    <row r="42" spans="1:10" ht="30" customHeight="1" x14ac:dyDescent="0.15">
      <c r="A42" s="46" t="s">
        <v>54</v>
      </c>
      <c r="B42" s="77" t="s">
        <v>147</v>
      </c>
      <c r="C42" s="44" t="s">
        <v>28</v>
      </c>
      <c r="D42" s="63" t="s">
        <v>277</v>
      </c>
      <c r="E42" s="62" t="s">
        <v>278</v>
      </c>
      <c r="F42" s="48">
        <v>1530000</v>
      </c>
      <c r="G42" s="48">
        <v>1530000</v>
      </c>
      <c r="H42" s="48">
        <v>1500000</v>
      </c>
      <c r="I42" s="45">
        <v>0.98039215686274506</v>
      </c>
      <c r="J42" s="78" t="s">
        <v>168</v>
      </c>
    </row>
    <row r="43" spans="1:10" ht="30" customHeight="1" x14ac:dyDescent="0.15">
      <c r="A43" s="46" t="s">
        <v>54</v>
      </c>
      <c r="B43" s="77" t="s">
        <v>148</v>
      </c>
      <c r="C43" s="44" t="s">
        <v>28</v>
      </c>
      <c r="D43" s="63" t="s">
        <v>277</v>
      </c>
      <c r="E43" s="62" t="s">
        <v>278</v>
      </c>
      <c r="F43" s="48">
        <v>1235000</v>
      </c>
      <c r="G43" s="48">
        <v>1235000</v>
      </c>
      <c r="H43" s="48">
        <v>1200000</v>
      </c>
      <c r="I43" s="45">
        <v>0.97165991902834004</v>
      </c>
      <c r="J43" s="78" t="s">
        <v>168</v>
      </c>
    </row>
    <row r="44" spans="1:10" ht="30" customHeight="1" x14ac:dyDescent="0.15">
      <c r="A44" s="46" t="s">
        <v>54</v>
      </c>
      <c r="B44" s="77" t="s">
        <v>149</v>
      </c>
      <c r="C44" s="44" t="s">
        <v>28</v>
      </c>
      <c r="D44" s="63" t="s">
        <v>277</v>
      </c>
      <c r="E44" s="62" t="s">
        <v>278</v>
      </c>
      <c r="F44" s="48">
        <v>1030000</v>
      </c>
      <c r="G44" s="48">
        <v>1030000</v>
      </c>
      <c r="H44" s="48">
        <v>1000000</v>
      </c>
      <c r="I44" s="45">
        <v>0.970873786407767</v>
      </c>
      <c r="J44" s="78" t="s">
        <v>168</v>
      </c>
    </row>
    <row r="45" spans="1:10" ht="30" customHeight="1" thickBot="1" x14ac:dyDescent="0.2">
      <c r="A45" s="46" t="s">
        <v>55</v>
      </c>
      <c r="B45" s="87" t="s">
        <v>162</v>
      </c>
      <c r="C45" s="88" t="s">
        <v>199</v>
      </c>
      <c r="D45" s="89" t="s">
        <v>279</v>
      </c>
      <c r="E45" s="88" t="s">
        <v>280</v>
      </c>
      <c r="F45" s="90">
        <v>1380000</v>
      </c>
      <c r="G45" s="90">
        <v>1380000</v>
      </c>
      <c r="H45" s="90">
        <v>1330000</v>
      </c>
      <c r="I45" s="91">
        <v>0.96376811594202894</v>
      </c>
      <c r="J45" s="92" t="s">
        <v>178</v>
      </c>
    </row>
  </sheetData>
  <autoFilter ref="A5:J5" xr:uid="{E01CB58A-60F7-4CBB-B8A2-262E3FE4DF7A}">
    <sortState xmlns:xlrd2="http://schemas.microsoft.com/office/spreadsheetml/2017/richdata2" ref="A6:J45">
      <sortCondition ref="D5"/>
    </sortState>
  </autoFilter>
  <mergeCells count="2">
    <mergeCell ref="B2:J2"/>
    <mergeCell ref="I4:J4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2018 수의계약체결 1분기</vt:lpstr>
      <vt:lpstr>2018 수의계약체결 2분기</vt:lpstr>
      <vt:lpstr>2018 수의계약체결 3분기</vt:lpstr>
      <vt:lpstr>2018 수의계약체결 4분기</vt:lpstr>
      <vt:lpstr>'2018 수의계약체결 1분기'!Print_Area</vt:lpstr>
      <vt:lpstr>'2018 수의계약체결 2분기'!Print_Area</vt:lpstr>
      <vt:lpstr>'2018 수의계약체결 3분기'!Print_Area</vt:lpstr>
      <vt:lpstr>'2018 수의계약체결 4분기'!Print_Area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KOOGI</dc:creator>
  <cp:lastModifiedBy>Windows 사용자</cp:lastModifiedBy>
  <cp:lastPrinted>2017-02-01T06:37:11Z</cp:lastPrinted>
  <dcterms:created xsi:type="dcterms:W3CDTF">2012-05-16T00:08:02Z</dcterms:created>
  <dcterms:modified xsi:type="dcterms:W3CDTF">2019-01-22T01:46:17Z</dcterms:modified>
</cp:coreProperties>
</file>